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pvnet.sharepoint.com/sites/APVValuerandAssetManagement-BDM/Shared Documents/BDM/Business Development/External Bodies/AAMCOG/2020 Maturity Model/"/>
    </mc:Choice>
  </mc:AlternateContent>
  <xr:revisionPtr revIDLastSave="0" documentId="8_{A2D73908-CEFE-40EA-87C9-E11DF905248B}" xr6:coauthVersionLast="47" xr6:coauthVersionMax="47" xr10:uidLastSave="{00000000-0000-0000-0000-000000000000}"/>
  <bookViews>
    <workbookView xWindow="28680" yWindow="-120" windowWidth="29040" windowHeight="15720" xr2:uid="{06B5F5F7-95AE-418F-8FBC-67E11BCE366F}"/>
  </bookViews>
  <sheets>
    <sheet name="Survey" sheetId="3" r:id="rId1"/>
    <sheet name="Results" sheetId="1" r:id="rId2"/>
    <sheet name="Scale" sheetId="4" r:id="rId3"/>
  </sheets>
  <definedNames>
    <definedName name="response">Scale!$B$5:$C$8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C17" i="1" s="1"/>
  <c r="C15" i="1"/>
  <c r="G154" i="3"/>
  <c r="G280" i="3"/>
  <c r="G273" i="3"/>
  <c r="G266" i="3"/>
  <c r="G259" i="3"/>
  <c r="G252" i="3"/>
  <c r="G245" i="3"/>
  <c r="G238" i="3"/>
  <c r="G231" i="3"/>
  <c r="G224" i="3"/>
  <c r="G217" i="3"/>
  <c r="G210" i="3"/>
  <c r="G203" i="3"/>
  <c r="G196" i="3"/>
  <c r="G189" i="3"/>
  <c r="G182" i="3"/>
  <c r="G175" i="3"/>
  <c r="G168" i="3"/>
  <c r="G161" i="3"/>
  <c r="G147" i="3"/>
  <c r="G140" i="3"/>
  <c r="G132" i="3"/>
  <c r="G124" i="3"/>
  <c r="G117" i="3"/>
  <c r="G110" i="3"/>
  <c r="G103" i="3"/>
  <c r="G96" i="3"/>
  <c r="G89" i="3"/>
  <c r="G82" i="3"/>
  <c r="G75" i="3"/>
  <c r="C18" i="1" l="1"/>
  <c r="C19" i="1" l="1"/>
  <c r="C20" i="1" l="1"/>
  <c r="A280" i="3"/>
  <c r="A273" i="3"/>
  <c r="A266" i="3"/>
  <c r="A259" i="3"/>
  <c r="A252" i="3"/>
  <c r="A245" i="3"/>
  <c r="A238" i="3"/>
  <c r="A231" i="3"/>
  <c r="A224" i="3"/>
  <c r="A217" i="3"/>
  <c r="A210" i="3"/>
  <c r="A203" i="3"/>
  <c r="A196" i="3"/>
  <c r="A189" i="3"/>
  <c r="A182" i="3"/>
  <c r="A175" i="3"/>
  <c r="A168" i="3"/>
  <c r="A161" i="3"/>
  <c r="A154" i="3"/>
  <c r="A147" i="3"/>
  <c r="A124" i="3"/>
  <c r="A117" i="3"/>
  <c r="A110" i="3"/>
  <c r="A103" i="3"/>
  <c r="A96" i="3"/>
  <c r="A89" i="3"/>
  <c r="A82" i="3"/>
  <c r="A75" i="3"/>
  <c r="F19" i="1" l="1"/>
  <c r="G15" i="1"/>
  <c r="G16" i="1"/>
  <c r="G17" i="1"/>
  <c r="G14" i="1"/>
  <c r="F15" i="1"/>
  <c r="F14" i="1"/>
  <c r="G18" i="1"/>
  <c r="G19" i="1"/>
  <c r="G20" i="1"/>
  <c r="C21" i="1"/>
  <c r="F21" i="1" s="1"/>
  <c r="F16" i="1"/>
  <c r="F17" i="1"/>
  <c r="F18" i="1"/>
  <c r="F20" i="1"/>
  <c r="H19" i="1" l="1"/>
  <c r="H16" i="1"/>
  <c r="H17" i="1"/>
  <c r="H20" i="1"/>
  <c r="H14" i="1"/>
  <c r="H48" i="1" s="1"/>
  <c r="H15" i="1"/>
  <c r="H49" i="1" s="1"/>
  <c r="H18" i="1"/>
  <c r="G21" i="1"/>
  <c r="H21" i="1" s="1"/>
  <c r="C22" i="1"/>
  <c r="G22" i="1" l="1"/>
  <c r="C23" i="1"/>
  <c r="F22" i="1"/>
  <c r="H22" i="1" l="1"/>
  <c r="C24" i="1"/>
  <c r="G23" i="1"/>
  <c r="F23" i="1"/>
  <c r="H23" i="1" l="1"/>
  <c r="H50" i="1" s="1"/>
  <c r="C25" i="1"/>
  <c r="G24" i="1"/>
  <c r="F24" i="1"/>
  <c r="H24" i="1" l="1"/>
  <c r="C26" i="1"/>
  <c r="G25" i="1"/>
  <c r="F25" i="1"/>
  <c r="H25" i="1" l="1"/>
  <c r="H51" i="1" s="1"/>
  <c r="C27" i="1"/>
  <c r="G26" i="1"/>
  <c r="F26" i="1"/>
  <c r="H26" i="1" l="1"/>
  <c r="C28" i="1"/>
  <c r="G27" i="1"/>
  <c r="F27" i="1"/>
  <c r="H27" i="1" l="1"/>
  <c r="C29" i="1"/>
  <c r="G28" i="1"/>
  <c r="F28" i="1"/>
  <c r="H28" i="1" l="1"/>
  <c r="H52" i="1" s="1"/>
  <c r="C30" i="1"/>
  <c r="G29" i="1"/>
  <c r="F29" i="1"/>
  <c r="H29" i="1" l="1"/>
  <c r="C31" i="1"/>
  <c r="G30" i="1"/>
  <c r="F30" i="1"/>
  <c r="H30" i="1" l="1"/>
  <c r="C32" i="1"/>
  <c r="G31" i="1"/>
  <c r="F31" i="1"/>
  <c r="H31" i="1" l="1"/>
  <c r="C33" i="1"/>
  <c r="G32" i="1"/>
  <c r="F32" i="1"/>
  <c r="H32" i="1" l="1"/>
  <c r="H53" i="1" s="1"/>
  <c r="C34" i="1"/>
  <c r="G33" i="1"/>
  <c r="F33" i="1"/>
  <c r="H33" i="1" l="1"/>
  <c r="C35" i="1"/>
  <c r="G34" i="1"/>
  <c r="F34" i="1"/>
  <c r="H34" i="1" l="1"/>
  <c r="C36" i="1"/>
  <c r="F35" i="1"/>
  <c r="G35" i="1"/>
  <c r="H35" i="1" l="1"/>
  <c r="H54" i="1" s="1"/>
  <c r="C37" i="1"/>
  <c r="G36" i="1"/>
  <c r="F36" i="1"/>
  <c r="H36" i="1" l="1"/>
  <c r="C38" i="1"/>
  <c r="G37" i="1"/>
  <c r="F37" i="1"/>
  <c r="H37" i="1" l="1"/>
  <c r="C39" i="1"/>
  <c r="F38" i="1"/>
  <c r="G38" i="1"/>
  <c r="H38" i="1" l="1"/>
  <c r="C40" i="1"/>
  <c r="G39" i="1"/>
  <c r="F39" i="1"/>
  <c r="H39" i="1" l="1"/>
  <c r="H55" i="1" s="1"/>
  <c r="C41" i="1"/>
  <c r="F40" i="1"/>
  <c r="G40" i="1"/>
  <c r="H40" i="1" l="1"/>
  <c r="C42" i="1"/>
  <c r="G41" i="1"/>
  <c r="F41" i="1"/>
  <c r="H41" i="1" l="1"/>
  <c r="H56" i="1" s="1"/>
  <c r="C43" i="1"/>
  <c r="G42" i="1"/>
  <c r="F42" i="1"/>
  <c r="H42" i="1" l="1"/>
  <c r="G43" i="1"/>
  <c r="F43" i="1"/>
  <c r="H43" i="1" l="1"/>
  <c r="H57" i="1" s="1"/>
</calcChain>
</file>

<file path=xl/sharedStrings.xml><?xml version="1.0" encoding="utf-8"?>
<sst xmlns="http://schemas.openxmlformats.org/spreadsheetml/2006/main" count="481" uniqueCount="293">
  <si>
    <t>Asset management policy</t>
  </si>
  <si>
    <t>Asset management objectives</t>
  </si>
  <si>
    <t>Asset management strategy</t>
  </si>
  <si>
    <t>Asset management disposal plan</t>
  </si>
  <si>
    <t>Performance and condition monitoring of assets</t>
  </si>
  <si>
    <t>Corrective and preventive actions of assets</t>
  </si>
  <si>
    <t>Procurement strategies and processes</t>
  </si>
  <si>
    <t>Risk management</t>
  </si>
  <si>
    <t>Sustainability management</t>
  </si>
  <si>
    <t>Data management</t>
  </si>
  <si>
    <t>Asset register</t>
  </si>
  <si>
    <t>Asset information system</t>
  </si>
  <si>
    <t>Leadership</t>
  </si>
  <si>
    <t>Change management</t>
  </si>
  <si>
    <t>Organisational competencies and skills</t>
  </si>
  <si>
    <t>Organisational culture</t>
  </si>
  <si>
    <t>Stakeholder engagement strategy</t>
  </si>
  <si>
    <t>Level of engagement strategy</t>
  </si>
  <si>
    <t>Addressing community concerns</t>
  </si>
  <si>
    <t>Aspect</t>
  </si>
  <si>
    <t>Comments</t>
  </si>
  <si>
    <t>Relational Knowledge Management</t>
  </si>
  <si>
    <t>Corporate Governance</t>
  </si>
  <si>
    <t>Whole of government policy framework</t>
  </si>
  <si>
    <t>Criteria</t>
  </si>
  <si>
    <t>Question</t>
  </si>
  <si>
    <t>Date of Interview:</t>
  </si>
  <si>
    <t>Agency:</t>
  </si>
  <si>
    <t>Type:</t>
  </si>
  <si>
    <t>Asset management acquisition plan</t>
  </si>
  <si>
    <t>Asset management operations plan</t>
  </si>
  <si>
    <t>Asset management maintenance plan</t>
  </si>
  <si>
    <t>1.1.1</t>
  </si>
  <si>
    <t>1.1.2</t>
  </si>
  <si>
    <t>1.1.3</t>
  </si>
  <si>
    <t>1.2.1</t>
  </si>
  <si>
    <t>1.2.2</t>
  </si>
  <si>
    <t>1.2.3</t>
  </si>
  <si>
    <t>1.2.4</t>
  </si>
  <si>
    <t>Score</t>
  </si>
  <si>
    <t>7.1.3</t>
  </si>
  <si>
    <t>7.1.2</t>
  </si>
  <si>
    <t>7.1.1</t>
  </si>
  <si>
    <t>3.1.1</t>
  </si>
  <si>
    <t>Old AAMCoG</t>
  </si>
  <si>
    <t>A1</t>
  </si>
  <si>
    <t>C1.1</t>
  </si>
  <si>
    <t>C1.2</t>
  </si>
  <si>
    <t>C1.3</t>
  </si>
  <si>
    <t>C2.1</t>
  </si>
  <si>
    <t>C2.2</t>
  </si>
  <si>
    <t>Element</t>
  </si>
  <si>
    <t>Avg Score</t>
  </si>
  <si>
    <t>A Managing the Organisation</t>
  </si>
  <si>
    <t>B Leadership and Culture</t>
  </si>
  <si>
    <t>C1 Context and Drivers</t>
  </si>
  <si>
    <t>C2 Enabling Framework</t>
  </si>
  <si>
    <t>D1 Strategic Planning</t>
  </si>
  <si>
    <t>D2 Tactical Planning</t>
  </si>
  <si>
    <t>D3 Operational Planning</t>
  </si>
  <si>
    <t>E Information and Support Systems</t>
  </si>
  <si>
    <t>G Outcomes / Value Realisation</t>
  </si>
  <si>
    <t>B1</t>
  </si>
  <si>
    <t>B2</t>
  </si>
  <si>
    <t>B3</t>
  </si>
  <si>
    <t>B4</t>
  </si>
  <si>
    <t>C1.4</t>
  </si>
  <si>
    <t>C1.5</t>
  </si>
  <si>
    <t>D1.1</t>
  </si>
  <si>
    <t>D1.2</t>
  </si>
  <si>
    <t>D1.3</t>
  </si>
  <si>
    <t>D2.1</t>
  </si>
  <si>
    <t>D2.2</t>
  </si>
  <si>
    <t>D2.3</t>
  </si>
  <si>
    <t>D2.4</t>
  </si>
  <si>
    <t>D3.1</t>
  </si>
  <si>
    <t>D3.2</t>
  </si>
  <si>
    <t>D3.3</t>
  </si>
  <si>
    <t>E1</t>
  </si>
  <si>
    <t>E2</t>
  </si>
  <si>
    <t>E3</t>
  </si>
  <si>
    <t>E4</t>
  </si>
  <si>
    <t>Management of the Organisation</t>
  </si>
  <si>
    <t>Old Question</t>
  </si>
  <si>
    <t>F Performance and Improvement</t>
  </si>
  <si>
    <t>Performance reviews</t>
  </si>
  <si>
    <t>Audits</t>
  </si>
  <si>
    <t>Measurement of outcomes / value realisation</t>
  </si>
  <si>
    <t>Optimisation and calibration</t>
  </si>
  <si>
    <t>F1</t>
  </si>
  <si>
    <t>F2</t>
  </si>
  <si>
    <t>G1</t>
  </si>
  <si>
    <t>G2</t>
  </si>
  <si>
    <t>Name of Assessor:</t>
  </si>
  <si>
    <t>Country:</t>
  </si>
  <si>
    <t>State:</t>
  </si>
  <si>
    <t>Email of Assessor:</t>
  </si>
  <si>
    <t>SUMMARY OF MATURITY ASSESSMENT</t>
  </si>
  <si>
    <t xml:space="preserve">Limited formal control framework. Lack of clearly established policies, procedures, roles, organisational structure. Only a basic awareness of corporate governance. Unformed perceived value from establishing a strong control framework and control procedures are ad hoc or unlinked.  Lack of formal monitoring and assessment of the control framework. </t>
  </si>
  <si>
    <t xml:space="preserve">Informal control framework. Sporadic or inconsistent documentation. Understanding of governance and awareness of controls not communicated beyond management. Controls are perceived to be separate to business operations. Control procedures are intuitive but repeatable. Lack of formal monitoring and assessment of the control framework. </t>
  </si>
  <si>
    <t xml:space="preserve">Systematic control framework which is consistent and comprehensive. Formal communication and training around controls. Controls considered integral to operations. Control procedures are formal and standardised. Lack of formal monitoring and assessment of the control framework. </t>
  </si>
  <si>
    <t>Integrated, comprehensive and consistent control framework. Comprehensive training on control-related matters. Control processes considered part of strategy. Control procedures are formal and standardised with periodic monitoring.</t>
  </si>
  <si>
    <t>Optimised comprehensive and consistent control framework. Comprehensive training on control-related matters. Strong commitment to continuous improvement. Control procedures are formal and standardised with real-time monitoring.</t>
  </si>
  <si>
    <t>Negotiable issues are identified and the level of participation on these issues is at least:-</t>
  </si>
  <si>
    <t>What percentage of the community/stakeholders feel their concerns have been considered and addressed.</t>
  </si>
  <si>
    <t>Please indicate by ticking the relevant box which of the following descriptions most closely reflects</t>
  </si>
  <si>
    <t>your organisations level of maturity with respect to each aspect.</t>
  </si>
  <si>
    <t>No engagement.</t>
  </si>
  <si>
    <t xml:space="preserve">66 - 80% </t>
  </si>
  <si>
    <t>AM Board being established, boundaries with other committee structures being worked through. Linkages between time based investment decisions, AM policy &amp; strategy, including sustainability, established within a Department and/or across sponsored bodies and located at AM Board level. Visibility &amp; transparency of relationships and decisions established for AM.</t>
  </si>
  <si>
    <t>AM Board embedded within a Department and/or across sponsored bodies. Appropriate executive and advisory functions established for AM Boards across Departmental Family and embedded within Framework Agreements. Crosscutting initiatives undertaken. Intelligent client role also represented in AM Board. Visibility &amp; transparency of relationships and decisions embedded.</t>
  </si>
  <si>
    <t>Lack of any reviews to assess performance of assets and management to ensure alignment with asset management service delivery objectives</t>
  </si>
  <si>
    <t xml:space="preserve">Lack of any formal process. Occasional ad hoc reviews undertaken by operational staff but not necessary linked to or used by management to ensure alignment with asset management service delivery objectives. </t>
  </si>
  <si>
    <t xml:space="preserve">Irregular or ad hoc reviews undertaken to assess performance of assets and management to ensure alignment with asset management service delivery objectives. Usually undertaken as a reactive measure following specific </t>
  </si>
  <si>
    <t>Annual formal review process to assess performance of assets and management to ensure alignment with asset management service delivery objectives. However, outcomes do not necessarily feed directly into annual budgets, long term financial planning and corporate and strategic planning.</t>
  </si>
  <si>
    <t>Annual formal review process to assess performance of assets and management to ensure alignment with asset management service delivery objectives. Outcomes feed directly into annual budgets, long term financial planning and corporate and strategic planning.</t>
  </si>
  <si>
    <t>Lack of any audit to audit assess whether or not organisation is complying with regulatory requirements and whether services are delivered efficiently and effectively</t>
  </si>
  <si>
    <t>Lack of any formal process. Occasional ad hoc audits undertaken by operational staff to assess whether or not organisation is complying with regulatory requirements. Does not take into account whether services are delivered efficiently and effectively.</t>
  </si>
  <si>
    <t>Lack of any formal process. Regular audits undertaken by operational staff to assess whether or not organisation is complying with regulatory and whether services are delivered efficiently and effectively.</t>
  </si>
  <si>
    <t>Formal process requiring regular audits be undertaken to assess whether or not organisation is complying with regulatory and whether services are delivered efficiently and effectively. Results not necessarily reviewed and monitored by executive management.</t>
  </si>
  <si>
    <t>Formal audit program with executive level review and monitoring to ensure organisation is complying with regulatory requirements and whether services are delivered efficiently and effectively.</t>
  </si>
  <si>
    <t>Outcomes are not assessed to ensure they achieve objectives or realise value. Levels of service have not been set and confirmed via community consultation.</t>
  </si>
  <si>
    <t>Outcomes are not assessed to ensure they achieve objectives or realise value. Levels of service have been developed and confirmed via community consultation.</t>
  </si>
  <si>
    <t xml:space="preserve">Irregular and ad hoc assessment of whether or not the assets are delivering acceptable levels of service based on formal and agreed service levels. </t>
  </si>
  <si>
    <t>Formal process to assess whether or not outcomes and value delivered by the assets satisfy formal and agreed service levels.</t>
  </si>
  <si>
    <t>Formal process to assess whether or not outcomes and value delivered by the assets satisfy formal and agreed service levels supported by formalised public reporting of assessment against service levels and community consultation to revise service levels.</t>
  </si>
  <si>
    <t>Lack of processes to assess whether the whole of lifecycle cost of delivery of the service are optimised while providing an appropriate level of service to the community.</t>
  </si>
  <si>
    <t>Ad hoc models and assessment undertaken by operational staff. Generally limited to renewals forecasting and minimisation of whole of lifecycle cost. No linkage to optimisation against levels of service.</t>
  </si>
  <si>
    <t>Ad hoc models and assessments of specific asset classes aimed at optimising the whole of lifecycle cost against the level of services delivered.</t>
  </si>
  <si>
    <t xml:space="preserve">Regular modelling undertaken across all asset classes using advanced tools to optimise the whole of lifecycle cost against the level of service delivered. </t>
  </si>
  <si>
    <t>Advanced modelling tools used to optimise the whole of lifecycle cost against the levels of service delivered. Tools used to deliver a range of potential strategies and analysis of the strategies form a critical part of the overall strategic planning framework.</t>
  </si>
  <si>
    <t xml:space="preserve">50 - 65% </t>
  </si>
  <si>
    <t xml:space="preserve">81 - 90% </t>
  </si>
  <si>
    <t xml:space="preserve">91 - 100% </t>
  </si>
  <si>
    <t xml:space="preserve"> &lt; 50 % </t>
  </si>
  <si>
    <t>Response</t>
  </si>
  <si>
    <t>Validation</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</si>
  <si>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</si>
  <si>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</si>
  <si>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</si>
  <si>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</si>
  <si>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</si>
  <si>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</si>
  <si>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</si>
  <si>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</si>
  <si>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</si>
  <si>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</si>
  <si>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</si>
  <si>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</si>
  <si>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</si>
  <si>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</si>
  <si>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</si>
  <si>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</si>
  <si>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</si>
  <si>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</si>
  <si>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</si>
  <si>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</si>
  <si>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</si>
  <si>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</si>
  <si>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</si>
  <si>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</si>
  <si>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</si>
  <si>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</si>
  <si>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</si>
  <si>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</si>
  <si>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</si>
  <si>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</si>
  <si>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Comments / Rationale / Evidence</t>
  </si>
  <si>
    <t>State of transition to next level</t>
  </si>
  <si>
    <t>Reflects current state (0%)</t>
  </si>
  <si>
    <t>Developing (25%)</t>
  </si>
  <si>
    <t>Well progressed (50%)</t>
  </si>
  <si>
    <t>Advanced (75%)</t>
  </si>
  <si>
    <t>Transition</t>
  </si>
  <si>
    <t>Scale</t>
  </si>
  <si>
    <r>
      <rPr>
        <b/>
        <sz val="14"/>
        <color rgb="FFC00000"/>
        <rFont val="Calibri"/>
        <family val="2"/>
        <scheme val="minor"/>
      </rPr>
      <t>Understanding and Mapping Asset Management Capability Maturity</t>
    </r>
    <r>
      <rPr>
        <sz val="11"/>
        <color theme="1"/>
        <rFont val="Calibri"/>
        <family val="2"/>
        <scheme val="minor"/>
      </rPr>
      <t xml:space="preserve">
Organisational physical assets are expensive to purchase and costly to maintain, however, these assets provide the means to meet organisational objectives and deliver services. Business success for asset-intensive organisations is dependent on the continuous availability of those assets and the capacity of the workforce to support the asset management objectives. 
For businesses to succeed they must be capable of making the most from their assets and generate value through these assets over the long-term. Poorly performing assets or those not aligned to organisational objectives deplete scarce resources and may fail to achieve organisational targets.
The Asset Management Capability Maturity Model (AMCaMM) allows managers (and asset decision makers) to quickly assess the level of asset management maturity held by the organisation. 
It provides managers with an easy to implement tool that gives an immediate strategic overview of organisational asset management which aligns with the requirements of international and Australian standards to manage their assets. It is a tool to provide a strategic overview of asset management and it does not replace careful monitoring and reporting of organisational requirements for asset management. 
Based on international best practice benchmarks, the AMCaMM assesses the current level of asset management across 31 areas of operation – including organisational governance, service delivery planning, tactical and operational planning, service delivery, knowledge management, and organisational management as applied across the organisation. 
</t>
    </r>
    <r>
      <rPr>
        <b/>
        <sz val="11"/>
        <color theme="1"/>
        <rFont val="Calibri"/>
        <family val="2"/>
        <scheme val="minor"/>
      </rPr>
      <t>Performance through AMCaMM</t>
    </r>
    <r>
      <rPr>
        <sz val="11"/>
        <color theme="1"/>
        <rFont val="Calibri"/>
        <family val="2"/>
        <scheme val="minor"/>
      </rPr>
      <t xml:space="preserve">
•	Assess capability for each process area for your current Strategic Asset Management (SAM) practices;
•	Map the results;
•	Understand your target capability level (your Gap);
•	Develop a plan to move your organisation through organisational change and training.
Using an online survey with a five point response scale, it sets out a range of responses that identify threshold activities for each level of maturity and allows a quick assessment of capability. Sub-units of an organisation can undertake an assessment, and these will also be shown individually or averaged as well. The survey takes between 30 and 40 minutes to complete. The five levels range from 1 to 5, with 5 denoting optimisation and the highest level of maturity. 
When all the responses have been collated, the program allows you to generate a report for your organisation identifying areas that are addressed well and those that may require attention. The report also presents a ‘spider’ diagram to designate the actual scores on each item for the organisation. The results can be used to demonstrate progress and maturity over time, as well establish a benchmark against industry standards. 
</t>
    </r>
    <r>
      <rPr>
        <b/>
        <sz val="11"/>
        <color theme="1"/>
        <rFont val="Calibri"/>
        <family val="2"/>
        <scheme val="minor"/>
      </rPr>
      <t>Editing Team, Project Team and Working Group</t>
    </r>
    <r>
      <rPr>
        <sz val="11"/>
        <color theme="1"/>
        <rFont val="Calibri"/>
        <family val="2"/>
        <scheme val="minor"/>
      </rPr>
      <t xml:space="preserve">
David Edgerton, CPA Australia; Professor Kerry Brown &amp; Professor Robyn Keast,  Edith Cowan University; Julia Smethurst, DPTI South Australia; Roland MacMillan, LGAQ; Teresa Scott, APCC; Adjunct Professor Joseph Mathew, Asset Institute.
</t>
    </r>
    <r>
      <rPr>
        <b/>
        <sz val="11"/>
        <color theme="1"/>
        <rFont val="Calibri"/>
        <family val="2"/>
        <scheme val="minor"/>
      </rPr>
      <t>PACoG Members</t>
    </r>
    <r>
      <rPr>
        <sz val="11"/>
        <color theme="1"/>
        <rFont val="Calibri"/>
        <family val="2"/>
        <scheme val="minor"/>
      </rPr>
      <t xml:space="preserve">
•	Asset Institute
•	Australasian Procurement and Construction Council (APCC)
•	Australian Water Association (AWA)
•	CPA Australia
•	Department of State Development, Manufacturing, Infrastructure and Planning (DSDMIP)
•	Eastern Regional Organisation for Planning and Housing (EAROPH)
•	Infrastructure Sustainability Council of Australia (ISCA)
•	Institute of Public Works Engineering Australasia (IPWEA)
•	Local Government Association of Queensland (LGAQ)
•	LG Professionals (NSW)
•	Queensland Audit Office (QAO)
•	SA Local Government Financial Management Group
Joe Mathew
Chief Executive
Asset Institute	
</t>
    </r>
  </si>
  <si>
    <t>Leadership style at operational level not aligned with leadership from tactical and strategic level, lack of understanding and trust at all levels.</t>
  </si>
  <si>
    <t>Senior management understand asset management benefits but have no clear action plan or person to lead development in place.</t>
  </si>
  <si>
    <t>Senior manager(s) support asset management and communicate requirements. Developing process and procedures across departments.</t>
  </si>
  <si>
    <t>Message is being transmitted and clear evidence of leadership up and down the structure from Board level. Asset Management is coordinated across functions.</t>
  </si>
  <si>
    <t>Optimum methods of communication prevail strategic level to operational level with Leadership evident from point of expertise. Clear support demonstrated from the senior manager.</t>
  </si>
  <si>
    <t>No consistent change management procedures or practices across the departments of the organisation. Change management process is not shared across the staff members. Staff members are reactive to changes rather than anticipate them. There is a poor audit trial of the change management process. Changes are rarely reviewed after they occurred.</t>
  </si>
  <si>
    <t>Change management process exist, however they are not followed on a consistent basis. Mainly changes are handled informally without following the correct process. The staff members are still largely reactive to changes rather than anticipate them. Documentation record is poor. Changes are sometimes reviewed after they occurred.</t>
  </si>
  <si>
    <t>Change management processes are followed on a consistent basis. The whole staff members share the same processes, although each staff member may still operate to a localised process in parallel. The staff members begin to be productive in anticipating changes. Audit trial is recorded. There is a requirement of review after a change.</t>
  </si>
  <si>
    <t>Standard change management processes are adopted and followed consistently across all the departmental staffs. Processes are efficiently implemented with the support of an IT tool. Most changes are managed proactively. Change management audit trial is complete using standard documentation and forms. Changes are reviewed in various contexts.</t>
  </si>
  <si>
    <t>Change management performance evaluation matrices are developed and implemented. Processes are monitored and analysed for potential improvement. The organisation takes full advantage of technology support. Continuous improvement through learning is considered as an essential part of change management process.</t>
  </si>
  <si>
    <t>Reactive and fragmented across department with no consistent approach.</t>
  </si>
  <si>
    <t>Assessment completed to determine current competency and skill levels and gaps.</t>
  </si>
  <si>
    <t>Contingency plans in case of staff turnover. Documented training program in place for internal capability building.</t>
  </si>
  <si>
    <t>Defined strategy to use internal or external resources to build internal capability or skills.</t>
  </si>
  <si>
    <t>Linked to performance reporting reports and service delivery plan. Using multiple scenarios to show best strategies of internal capability or skills.</t>
  </si>
  <si>
    <t>Asset management is defined as a set of technical and procedural solutions plus compliance with regulations; Asset management is not seen as a key business risk; asset failures are seen as unavoidable.</t>
  </si>
  <si>
    <t>Asset management is seen as a business risk but is solely defined in terms of adherence to techniques, rules and procedures. Asset failures are seen as preventable but asset performance is inadequately monitored.</t>
  </si>
  <si>
    <t>Asset failure rates are relatively low; management thinks frontline employees are critical to asset management; asset performance is actively monitored. There is a recognition for the need for assessing asset management culture but no defined processes.</t>
  </si>
  <si>
    <t>Managers and staff recognise that a wide range of factors cause asset failures and affect asset performance; the organisation puts effort into proactive measures to prevent asset failures and enhance asset performance. There is a defined process for auditing asset management culture but not consistent across the departments."</t>
  </si>
  <si>
    <t>Sustained period of low asset failure rates, but no feeling of complacency at any level; all staff are constantly striving to find better ways of improving asset performance. There is a defined process for auditing asset management culture and consistent across the departments.</t>
  </si>
  <si>
    <t>Ad hoc approach to measuring and managing risks. Minimal evidence of risk management processes being documented.</t>
  </si>
  <si>
    <t>Inconsistent approaches to risk management at the different level of the organization. Tactical and operational levels have their own documented processes of measuring and managing risks.</t>
  </si>
  <si>
    <t>Tactical and operational level risk management is based on a centrally defined documented process that is cognizant of the organization’s policy for the management of risks and is used consistently.</t>
  </si>
  <si>
    <t>Strategic, tactical and operational level risk management is working effectively, is embedded, and the value of risk management can be demonstrated. There is evidence of evaluation procedures of risk management processes in place.</t>
  </si>
  <si>
    <t>Risk management is a part of organizational culture and supports all decision making by using scenario planning within projects. There is evidence of continual improvement.</t>
  </si>
  <si>
    <t>There is some recognition within the organisation of sustainability issues and opportunities – but little evidence of resource acquisition, planning or management.</t>
  </si>
  <si>
    <t>Adhocly deploying resources to address requests from various stakeholders. However, there is minimal evidence of consistency of approach.</t>
  </si>
  <si>
    <t>Has a centrally defined and dedicated sustainability function, and has started to plan and pilot some ecoefficiency projects. However, the projects have not yet been rolled out or scaled up across the business.</t>
  </si>
  <si>
    <t>Focused on driving sustainability into the core operations of the organisation – and the organisation’s lines of business have taken ownership of sustainability initiatives, using sustainability to extend their products and services portfolio. At this level, the organisation is beginning to build sustainability into its culture.</t>
  </si>
  <si>
    <t>Sustainability is a part of organisational culture and is fully integrated into all aspects of the business, from acquisition, operations and maintenance to disposal. The resulting transformation creates clear competitive advantage.</t>
  </si>
  <si>
    <t>No formal stakeholder engagement strategy in place.</t>
  </si>
  <si>
    <t>Formal stakeholder engagement strategy in place but not widely agreed, accepted and implemented.</t>
  </si>
  <si>
    <t>A comprehensive stakeholder engagement strategy is developed and widely implemented.</t>
  </si>
  <si>
    <t>The comprehensive strategy is independently reviewed. The strategy is implemented and formal monitoring, evaluation and corrective action is being undertaken. The community is informed of the draft strategy and provided an opportunity to give feedback. Community feedback is documented and used to guide completion of the final strategy.</t>
  </si>
  <si>
    <t>Stakeholders, including the community, have input to the strategy by way of a facilitated workshop(s).</t>
  </si>
  <si>
    <t>Inform' only. Stakeholders are not informed about non-negotiable issues.</t>
  </si>
  <si>
    <t>Consult'. Stakeholders are informed about non-negotiable issues.</t>
  </si>
  <si>
    <t>Involve'. Stakeholders are informed about non-negotiable issues.</t>
  </si>
  <si>
    <t>Collaborate/empower'. Stakeholders are informed about non-negotiable issues.</t>
  </si>
  <si>
    <t>The organisation is not aware of the importance of having a formally established strategic asset management framework (such as a whole of government policies, act or guideline). No management support is given to the necessity of such a framework.</t>
  </si>
  <si>
    <t>The organisation has an awareness of the importance of having strategic asset management framework. Limited support is given by management, either in the form of resource or budget, to facilitate the development of strategic asset management framework.</t>
  </si>
  <si>
    <t>A well defined strategic asset management framework which assist to audit all its elements against the whole of government policies, acts and guidelines.</t>
  </si>
  <si>
    <t>Comprehensive auditing processes in place which are quantitatively managed and controlled. This includes defined review periods for all strategic asset management related documentation to ensure business needs are accurately reflected and comply to whole of government policies, acts and guidelines.</t>
  </si>
  <si>
    <t>There is a strong management focus in place for the continuous process improvement of the organisation’s strategic asset management framework and up to date with the whole of government policies, act and guidelines.</t>
  </si>
  <si>
    <t>Department and/or sponsored bodies have diffused decision making framework for investing in assets. Assets not seen as important enablers of business delivery.</t>
  </si>
  <si>
    <t>Decisions on capital and operational expenditure on assets still diffused throughout organisation. Bringing together investment decisions and AM at Departmental strategy level is recognised. Visibility &amp; transparency of relationships and decisions being developed for AM.</t>
  </si>
  <si>
    <t>Executive Management Board &amp; AM Board endorse integrated AM framework comprising strategy, planning, delivery, and management of strategic and sustainable operational change. Appropriate governance, capacity &amp; capability, policies &amp; procedures, information systems, performance and audit enablers in place.</t>
  </si>
  <si>
    <t>No written policy and no framework for asset management strategy; nonalignment with whole of government policy framework, corporate strategy, policy and objective, and organisation's overall risk management framework. Not taken into account scale, size and life cycle of assets. No formal statement in relation to the organisation's approach to sustainable development.</t>
  </si>
  <si>
    <t>Asset management policy and framework in place but inappropriate for scale, size and life cycle of assets. Some evidence of alignment with whole of government framework, corporate strategy, policy and objective, and organisation's overall risk management framework. Formal statement in relation to the organisation's approach to sustainable development but not clear.</t>
  </si>
  <si>
    <t>Appropriate asset management policy and framework in place for scale, size and life cycle of assets. Evidence of alignment with whole of government framework, corporate strategy, policy and objective but not organisation's overall risk management framework. Clear formal statement in relation to the organisation's approach to sustainable development. Asset Management policy is developed or modified by top management team and includes consultation with relevant stakeholders.</t>
  </si>
  <si>
    <t>Fully aligned with whole of government framework, corporate strategy, policy and objective, organisation's overall risk management framework and with other organisational policies including sustainability and value for money. Asset Management policy is developed or modified by top management team and includes involvement with relevant stakeholders.</t>
  </si>
  <si>
    <t>Asset management policy is developed or modified by top management team and includes collaboration with relevant stakeholders. Asset management is reviewed periodically to make sure it is in lined with the organisational strategic plan.</t>
  </si>
  <si>
    <t>May or may not exist if they do they are not widely agreed, accepted or applied.</t>
  </si>
  <si>
    <t>Exist but they are not yet truly representative of tactical level objectives.</t>
  </si>
  <si>
    <t>Supported by some effective AM processes that are widely agreed, accepted at the tactical level but not aligned with the cross departmental processes.</t>
  </si>
  <si>
    <t>Supported and referred by cross departmental processes.</t>
  </si>
  <si>
    <t>All aligned, supported by the strategic level members and recognised as key factors in achieving organisational objectives.</t>
  </si>
  <si>
    <t>Not widely agreed, accepted or applied and not aligned with the asset management objectives and policy.</t>
  </si>
  <si>
    <t>Outlines and develops an asset portfolio to support service delivery.</t>
  </si>
  <si>
    <t>Sets asset management priorities.</t>
  </si>
  <si>
    <t>Undertakes gap analysis to identify difference between the existing and required assets and identifies asset related risks which may potentially affect service delivery.</t>
  </si>
  <si>
    <t xml:space="preserve">Sets asset performance levels needed to achieve efficient service performance and provides the basis for the more detailed Asset Management Plans (acquisition plan, operations plan, maintenance plan, and disposal plan).  </t>
  </si>
  <si>
    <t>Reactive and informal, with price sensitive decisions taken adhocly.</t>
  </si>
  <si>
    <t>Provides a statement of need and acquisition rationale, staff roles and responsibilities required to manage the acquisition, required acquisition activities such as contract management and other technical, legislative and management considerations.</t>
  </si>
  <si>
    <t>Describes timeframes and the key decision points throughout the acquisition plan, provides capital outflows amounts and timing.</t>
  </si>
  <si>
    <t>Describes anticipated lifecycle costs.</t>
  </si>
  <si>
    <t>Describes monitoring and other control processes to ensure the intended acquisition outcome.</t>
  </si>
  <si>
    <t>Ad hoc and fragmented process.</t>
  </si>
  <si>
    <t>Not well documented. Availability, Reliability and Maintainability data not readily available from corporate IT systems.</t>
  </si>
  <si>
    <t>Well documented &amp; under change control. New operation plans developed during asset build phases or updated during changes.</t>
  </si>
  <si>
    <t>Operational activities are measured against departmental performance objectives. Strategic ranking of assets. Risk processes developed and used.</t>
  </si>
  <si>
    <t>Risk based operational activities aligned to AM strategies and objectives. Service delivery and service level agreements in place and well managed.</t>
  </si>
  <si>
    <t>Mainly reactive with no formal planned or preventative maintenance. Operate &amp; Maintain seen as different functions.</t>
  </si>
  <si>
    <t>Mostly reactive with little planned or preventive maintenance for strategic assets only. Availability, Reliability and Maintainability data not readily available from corporate IT systems.</t>
  </si>
  <si>
    <t>Mostly preventive maintenance with little reactive maintenance based on well documented, combined operation &amp; maintenance plans &amp; under change control. New O&amp;M plans developed during asset build phases or updated during changes.</t>
  </si>
  <si>
    <t>Maintenance activities is measured against departmental performance objectives. Strategic ranking of assets. Risk processes developed and used.</t>
  </si>
  <si>
    <t>Risk based operation &amp; maintenance activities aligned to AM strategies and objectives. Service delivery &amp; asset maintenance service level agreements in place &amp; well managed.</t>
  </si>
  <si>
    <t>Reactive and informal, with price sensitive decisions taken on an ad hoc basis.</t>
  </si>
  <si>
    <t>Disposal decisions on a case by case basis driven by technical, functional and cost requirements with some awareness of the need for whole life evaluation but not part of a managed integrated AM process.</t>
  </si>
  <si>
    <t>Disposal driven by needs identification, full economic and whole life performance evaluation undertaken, including sustainability. Productivity indicators considered. Supply chain strategies and project management structures embedded. Risk/sensitivity analysis used.</t>
  </si>
  <si>
    <t>Disposal strategy integral to AM at business strategy level. Decisions on assets based on performance, sustainability and value for money. Integrated procurement strategies adopted where appropriate. Disposal monitored, reviewed and audited across sponsored bodies at departmental level.</t>
  </si>
  <si>
    <t>Long term strategic planning, social, environmental and technological and market forces considered at business strategy and AM levels. Decisions on disposal fully embedded into long range strategic planning.</t>
  </si>
  <si>
    <t>Ad hoc and fragmented.</t>
  </si>
  <si>
    <t>Inconsistent across asset types with no feedback.</t>
  </si>
  <si>
    <t>Documented performance monitoring and condition monitoring, inspection and reporting schedules, programs and schedules in place and used consistent condition assessment rating across departments.</t>
  </si>
  <si>
    <t>Performance measures defined and measured.</t>
  </si>
  <si>
    <t>Linked to long term asset management plans, financial plans and risk management plans. Performance measured and reported for adopted scenarios.</t>
  </si>
  <si>
    <t>The major steps in the process are documented using a high level value stream map, deployment flowchart, process flowchart or other form of documentation indicating sequence of steps, supplier and customer for each step, and input and outputs requirements for each step.</t>
  </si>
  <si>
    <t>Work instructions are up to date for each process step that can be standardized and suitable for training others. Work instructions are revision controlled. Job aids like checklists, agendas, and visual diagrams are referenced by the work instructions. Corrective and/or preventive action steps are included in work instructions."</t>
  </si>
  <si>
    <t>A qualified or certified trainer has been assigned to support the process. Those with a role in the process have been trained and certified using the work instructions and there is a current training record documenting the training and certification dates. Everyone performs the process in accordance with work instructions. Proper tools and job aids are utilized. Corrective action plans are followed. The process owner periodically audits the process.</t>
  </si>
  <si>
    <t>A process control plan has been documented. Process measurements are routinely collected and accessible in the work area. Process is stable and in statistical control – special causes of variation (random, unpredictable) have been eliminated. Process capability has been statistically established to meet requirements.</t>
  </si>
  <si>
    <t>Performance continuously improving and compares favourably with world class benchmarks.</t>
  </si>
  <si>
    <t>Ad hoc and fragmented procurement strategies and processes in place.</t>
  </si>
  <si>
    <t>Procurement strategies and processes in pace but not consistent across the department and fragmented data sets.</t>
  </si>
  <si>
    <t>Well documented and consistent procurement strategies and process in place with integrated data sets.</t>
  </si>
  <si>
    <t>Procurement strategies and processes are aligned with the AM strategies, objectives and overall corporate policies.</t>
  </si>
  <si>
    <t>Decision making on procurement strategies is based on the multiple scenarios analysis. Procurement strategies and processes are reviewed against the asset performance level.</t>
  </si>
  <si>
    <t>A large amount of qualitative and quantitative data but poor coordination in providing meaningful reports.</t>
  </si>
  <si>
    <t>Data exists to support Asset Management but gathering it in correct formats is hard work and very costly. Poor systems integration.</t>
  </si>
  <si>
    <t>Focus on accuracy &amp; timeliness but still represented in disparate systems with poor integration.</t>
  </si>
  <si>
    <t>Architecture and system integration working well to support Asset Management but lacking key data set e.g. total cost of service by asset to user.</t>
  </si>
  <si>
    <t>Organisation asset performance information available to staff service performance, asset reliability, availability, maintainability, risks &amp; costs.</t>
  </si>
  <si>
    <t>Fragmented and incomplete component data driven by short term operations and maintenance needs.</t>
  </si>
  <si>
    <t>Fragmented and incomplete component data driven by short term operations, maintenance and financial needs.</t>
  </si>
  <si>
    <t>Component data is integrated with long term financial needs.</t>
  </si>
  <si>
    <t>Complete component data driven by long term operations, maintenance and financial needs, supports advanced AM decision making with minimum data set.</t>
  </si>
  <si>
    <t>Linked to long term finance and service delivery needs, supports service level analysis with required level of accuracy.</t>
  </si>
  <si>
    <t>Driven by the requirements of the short term operations and maintenance.</t>
  </si>
  <si>
    <t>Driven by the requirements of the short term operations, asset register reconciliations and statutory reporting.</t>
  </si>
  <si>
    <t>Component data is up to date and data integrity audits have been undertaken.</t>
  </si>
  <si>
    <t>Data is complete and supports advanced level asset management decision making.</t>
  </si>
  <si>
    <t>Data is comprehensive and provide supports to the service level performance analysis and optimisation.</t>
  </si>
  <si>
    <t>There are no processes in place to enable cross functional formal and informal knowledge sharing. Knowledge sharing is fragmented and centred within silos. Organisation does not promote the development of social networks or informal interactions. Openness and collaboration are not encouraged.</t>
  </si>
  <si>
    <t>There are limited processes in place that enable cross functional communication and formal and informal knowledge sharing. Organisation does not actively promote the development of social networks or informal interactions.</t>
  </si>
  <si>
    <t>There are some processes in place that enable cross functional communication and knowledge sharing. Organisation supports creation of social networks and informal interactions, but there are no structured processes in place for the development and maintenance of these relational knowledge management endeavours.</t>
  </si>
  <si>
    <t>Processes are put in place to enable cross functional communication and knowledge sharing, but they are not integrated. Organisation actively support and participate in the development of social networks or informal interactions.</t>
  </si>
  <si>
    <t>Processes are put in place to enable integrated horizontal and vertical communication that enables knowledge sharing, integration and creation. Organisation is proactive in developing and maintaining cross functional social networks and informal interactions between departments. Collaboration is vigorously encouraged.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</si>
</sst>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b/>
      <sz val="18"/>
      <color theme="1"/>
      <name val="Calibri"/>
      <family val="2"/>
      <scheme val="minor"/>
    </font>
    <font>
      <sz val="11"/>
      <color theme="0"/>
      <name val="Calibri"/>
      <family val="2"/>
      <scheme val="minor"/>
    </font>
    <font>
      <sz val="10"/>
      <color rgb="FFFFFFFF"/>
      <name val="Arial"/>
      <family val="2"/>
    </font>
    <font>
      <sz val="11"/>
      <color theme="1"/>
      <name val="Calibri"/>
      <family val="2"/>
      <scheme val="minor"/>
    </font>
    <font>
      <b/>
      <sz val="16"/>
      <color theme="1"/>
      <name val="Calibri"/>
      <family val="2"/>
      <scheme val="minor"/>
    </font>
    <font>
      <b/>
      <sz val="14"/>
      <color rgb="FFC0000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03">
    <xf numFmtId="0" fontId="0" fillId="0" borderId="0" xfId="0"/>
    <xf numFmtId="0" fontId="0" fillId="0" borderId="0" xfId="0" pivotButton="1"/>
    <xf numFmtId="0" fontId="2" fillId="0" borderId="0" xfId="0" applyFont="1"/>
    <xf numFmtId="0" fontId="0" fillId="0" borderId="0" xfId="0" applyAlignment="1">
      <alignment horizontal="center"/>
    </xf>
    <xf numFmtId="0" fontId="0" fillId="0" borderId="0" xfId="0" applyAlignment="1">
      <alignment horizontal="right"/>
    </xf>
    <xf numFmtId="0" fontId="0" fillId="0" borderId="0" xfId="0" applyAlignment="1">
      <alignment horizontal="right" vertical="top"/>
    </xf>
    <xf numFmtId="0" fontId="4" fillId="0" borderId="0" xfId="0" applyFont="1"/>
    <xf numFmtId="0" fontId="5" fillId="0" borderId="0" xfId="0" applyFont="1" applyAlignment="1">
      <alignment wrapText="1"/>
    </xf>
    <xf numFmtId="0" fontId="4" fillId="0" borderId="0" xfId="0" applyFont="1" applyAlignment="1">
      <alignment wrapText="1"/>
    </xf>
    <xf numFmtId="0" fontId="1" fillId="0" borderId="0" xfId="0" applyFont="1"/>
    <xf numFmtId="0" fontId="1" fillId="0" borderId="0" xfId="0" applyFont="1" applyAlignment="1">
      <alignment horizontal="center"/>
    </xf>
    <xf numFmtId="164" fontId="3" fillId="0" borderId="0" xfId="0" applyNumberFormat="1" applyFont="1" applyAlignment="1">
      <alignment horizontal="center"/>
    </xf>
    <xf numFmtId="0" fontId="0" fillId="0" borderId="0" xfId="0" applyAlignment="1">
      <alignment horizontal="left"/>
    </xf>
    <xf numFmtId="0" fontId="1" fillId="0" borderId="0" xfId="0" applyFont="1" applyAlignment="1">
      <alignment horizontal="left"/>
    </xf>
    <xf numFmtId="0" fontId="6" fillId="0" borderId="0" xfId="0" applyFont="1" applyAlignment="1">
      <alignment horizontal="left"/>
    </xf>
    <xf numFmtId="0" fontId="2" fillId="2" borderId="0" xfId="0" applyFont="1" applyFill="1"/>
    <xf numFmtId="14" fontId="2" fillId="2" borderId="0" xfId="0" applyNumberFormat="1" applyFont="1" applyFill="1" applyAlignment="1">
      <alignment horizontal="left"/>
    </xf>
    <xf numFmtId="0" fontId="1" fillId="2" borderId="0" xfId="0" applyFont="1" applyFill="1" applyAlignment="1">
      <alignment horizontal="center"/>
    </xf>
    <xf numFmtId="0" fontId="0" fillId="2" borderId="0" xfId="0" applyFill="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xf>
    <xf numFmtId="0" fontId="7" fillId="0" borderId="0" xfId="0" applyFont="1" applyAlignment="1">
      <alignment horizontal="left"/>
    </xf>
    <xf numFmtId="0" fontId="3" fillId="0" borderId="0" xfId="0" applyFont="1" applyAlignment="1">
      <alignment horizontal="center"/>
    </xf>
    <xf numFmtId="0" fontId="0" fillId="0" borderId="1" xfId="0" applyBorder="1" applyAlignment="1">
      <alignment wrapText="1"/>
    </xf>
    <xf numFmtId="0" fontId="0" fillId="0" borderId="0" xfId="0" applyAlignment="1">
      <alignment wrapText="1"/>
    </xf>
    <xf numFmtId="0" fontId="0" fillId="0" borderId="3" xfId="0" applyBorder="1" applyAlignment="1">
      <alignment wrapText="1"/>
    </xf>
    <xf numFmtId="0" fontId="0" fillId="0" borderId="10" xfId="0" applyBorder="1" applyAlignment="1">
      <alignment wrapText="1"/>
    </xf>
    <xf numFmtId="0" fontId="0" fillId="0" borderId="3"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5" xfId="0" applyBorder="1"/>
    <xf numFmtId="0" fontId="0" fillId="0" borderId="17" xfId="0" applyBorder="1"/>
    <xf numFmtId="0" fontId="0" fillId="0" borderId="15" xfId="0" applyBorder="1" applyAlignment="1">
      <alignment horizontal="center"/>
    </xf>
    <xf numFmtId="0" fontId="0" fillId="0" borderId="15" xfId="0" applyBorder="1" applyAlignment="1">
      <alignment wrapText="1"/>
    </xf>
    <xf numFmtId="0" fontId="1" fillId="0" borderId="1" xfId="0" applyFont="1" applyBorder="1" applyAlignment="1">
      <alignment wrapText="1"/>
    </xf>
    <xf numFmtId="0" fontId="1" fillId="0" borderId="10" xfId="0" applyFont="1" applyBorder="1" applyAlignment="1">
      <alignment wrapText="1"/>
    </xf>
    <xf numFmtId="0" fontId="8" fillId="0" borderId="13" xfId="0" applyFont="1" applyBorder="1"/>
    <xf numFmtId="0" fontId="11" fillId="0" borderId="0" xfId="0" applyFont="1"/>
    <xf numFmtId="9" fontId="0" fillId="0" borderId="0" xfId="1" applyFont="1"/>
    <xf numFmtId="0" fontId="1" fillId="0" borderId="6" xfId="0" applyFont="1" applyBorder="1" applyAlignment="1">
      <alignment wrapText="1"/>
    </xf>
    <xf numFmtId="0" fontId="1" fillId="3" borderId="12" xfId="0" applyFont="1" applyFill="1" applyBorder="1"/>
    <xf numFmtId="0" fontId="1" fillId="3" borderId="5" xfId="0" applyFont="1" applyFill="1" applyBorder="1"/>
    <xf numFmtId="0" fontId="1" fillId="3" borderId="6" xfId="0" applyFont="1" applyFill="1" applyBorder="1" applyAlignment="1">
      <alignment horizontal="left"/>
    </xf>
    <xf numFmtId="0" fontId="1" fillId="3" borderId="6" xfId="0" applyFont="1" applyFill="1" applyBorder="1"/>
    <xf numFmtId="0" fontId="1" fillId="3" borderId="15" xfId="0" applyFont="1" applyFill="1" applyBorder="1"/>
    <xf numFmtId="0" fontId="1" fillId="3" borderId="15" xfId="0" applyFont="1" applyFill="1" applyBorder="1" applyAlignment="1">
      <alignment horizontal="left"/>
    </xf>
    <xf numFmtId="0" fontId="1" fillId="3" borderId="0" xfId="0" applyFont="1" applyFill="1"/>
    <xf numFmtId="0" fontId="1" fillId="3" borderId="0" xfId="0" applyFont="1" applyFill="1" applyAlignment="1">
      <alignment horizontal="left"/>
    </xf>
    <xf numFmtId="0" fontId="1" fillId="3" borderId="24" xfId="0" applyFont="1" applyFill="1" applyBorder="1"/>
    <xf numFmtId="0" fontId="1" fillId="0" borderId="25" xfId="0" applyFont="1" applyBorder="1" applyAlignment="1">
      <alignment horizontal="right"/>
    </xf>
    <xf numFmtId="0" fontId="1" fillId="0" borderId="25" xfId="0" applyFont="1" applyBorder="1"/>
    <xf numFmtId="0" fontId="1" fillId="0" borderId="26" xfId="0" applyFont="1" applyBorder="1"/>
    <xf numFmtId="0" fontId="0" fillId="0" borderId="4" xfId="0" applyBorder="1" applyAlignment="1">
      <alignment horizontal="center"/>
    </xf>
    <xf numFmtId="0" fontId="0" fillId="0" borderId="28" xfId="0" applyBorder="1" applyAlignment="1">
      <alignment horizontal="center"/>
    </xf>
    <xf numFmtId="0" fontId="0" fillId="0" borderId="22" xfId="0" applyBorder="1" applyAlignment="1">
      <alignment horizontal="center"/>
    </xf>
    <xf numFmtId="0" fontId="0" fillId="0" borderId="14" xfId="0" applyBorder="1"/>
    <xf numFmtId="0" fontId="11" fillId="0" borderId="0" xfId="0" applyFont="1" applyAlignment="1">
      <alignment horizontal="center"/>
    </xf>
    <xf numFmtId="0" fontId="8" fillId="0" borderId="27" xfId="0" applyFont="1" applyBorder="1"/>
    <xf numFmtId="0" fontId="0" fillId="0" borderId="0" xfId="0" applyProtection="1">
      <protection locked="0"/>
    </xf>
    <xf numFmtId="0" fontId="1" fillId="3" borderId="6" xfId="0" applyFont="1" applyFill="1" applyBorder="1" applyProtection="1">
      <protection locked="0"/>
    </xf>
    <xf numFmtId="0" fontId="1" fillId="3" borderId="6" xfId="0" applyFont="1" applyFill="1" applyBorder="1" applyAlignment="1" applyProtection="1">
      <alignment wrapText="1"/>
      <protection locked="0"/>
    </xf>
    <xf numFmtId="0" fontId="1" fillId="3" borderId="7" xfId="0" applyFont="1" applyFill="1" applyBorder="1" applyProtection="1">
      <protection locked="0"/>
    </xf>
    <xf numFmtId="0" fontId="0" fillId="0" borderId="0" xfId="0" applyAlignment="1" applyProtection="1">
      <alignment wrapText="1"/>
      <protection locked="0"/>
    </xf>
    <xf numFmtId="0" fontId="0" fillId="0" borderId="15" xfId="0" applyBorder="1" applyProtection="1">
      <protection locked="0"/>
    </xf>
    <xf numFmtId="0" fontId="0" fillId="0" borderId="15" xfId="0" applyBorder="1" applyAlignment="1" applyProtection="1">
      <alignment wrapText="1"/>
      <protection locked="0"/>
    </xf>
    <xf numFmtId="0" fontId="0" fillId="0" borderId="18"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1" fillId="0" borderId="4" xfId="0" applyFont="1" applyBorder="1" applyAlignment="1" applyProtection="1">
      <alignment horizontal="center" vertical="center"/>
      <protection locked="0"/>
    </xf>
    <xf numFmtId="0" fontId="1" fillId="0" borderId="0" xfId="0" applyFont="1" applyProtection="1">
      <protection locked="0"/>
    </xf>
    <xf numFmtId="0" fontId="3" fillId="0" borderId="1" xfId="0" applyFont="1" applyBorder="1" applyAlignment="1" applyProtection="1">
      <alignment horizontal="center" vertical="center" wrapText="1"/>
      <protection locked="0"/>
    </xf>
    <xf numFmtId="0" fontId="0" fillId="0" borderId="1" xfId="0" quotePrefix="1" applyBorder="1" applyAlignment="1">
      <alignment wrapText="1"/>
    </xf>
    <xf numFmtId="0" fontId="0" fillId="0" borderId="10" xfId="0" quotePrefix="1" applyBorder="1" applyAlignment="1">
      <alignment wrapText="1"/>
    </xf>
    <xf numFmtId="0" fontId="8" fillId="0" borderId="13" xfId="0" applyFont="1" applyBorder="1"/>
    <xf numFmtId="0" fontId="8" fillId="0" borderId="14" xfId="0" applyFont="1" applyBorder="1"/>
    <xf numFmtId="0" fontId="0" fillId="0" borderId="19" xfId="0" applyBorder="1"/>
    <xf numFmtId="0" fontId="0" fillId="0" borderId="20" xfId="0" applyBorder="1"/>
    <xf numFmtId="0" fontId="0" fillId="0" borderId="21" xfId="0" applyBorder="1"/>
    <xf numFmtId="0" fontId="0" fillId="0" borderId="23" xfId="0"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6" xfId="0" applyBorder="1" applyAlignment="1" applyProtection="1">
      <alignment vertical="center"/>
      <protection locked="0"/>
    </xf>
    <xf numFmtId="0" fontId="0" fillId="0" borderId="13" xfId="0" applyBorder="1"/>
    <xf numFmtId="0" fontId="0" fillId="0" borderId="14" xfId="0" applyBorder="1"/>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1" xfId="0" applyFont="1" applyBorder="1" applyAlignment="1" applyProtection="1">
      <alignment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xf numFmtId="0" fontId="0" fillId="0" borderId="9" xfId="0" applyBorder="1" applyProtection="1">
      <protection locked="0"/>
    </xf>
    <xf numFmtId="0" fontId="0" fillId="0" borderId="11" xfId="0" applyBorder="1" applyProtection="1">
      <protection locked="0"/>
    </xf>
    <xf numFmtId="0" fontId="1" fillId="0" borderId="11" xfId="0" applyFont="1" applyBorder="1" applyProtection="1">
      <protection locked="0"/>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E2F0D9"/>
      <color rgb="FFBEDE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Maturity Score by AM Capability</a:t>
            </a:r>
            <a:r>
              <a:rPr lang="en-US" baseline="0"/>
              <a:t> Area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Results!$E$48:$E$57</c:f>
              <c:strCache>
                <c:ptCount val="10"/>
                <c:pt idx="0">
                  <c:v>A Managing the Organisation</c:v>
                </c:pt>
                <c:pt idx="1">
                  <c:v>B Leadership and Culture</c:v>
                </c:pt>
                <c:pt idx="2">
                  <c:v>C1 Context and Drivers</c:v>
                </c:pt>
                <c:pt idx="3">
                  <c:v>C2 Enabling Framework</c:v>
                </c:pt>
                <c:pt idx="4">
                  <c:v>D1 Strategic Planning</c:v>
                </c:pt>
                <c:pt idx="5">
                  <c:v>D2 Tactical Planning</c:v>
                </c:pt>
                <c:pt idx="6">
                  <c:v>D3 Operational Planning</c:v>
                </c:pt>
                <c:pt idx="7">
                  <c:v>E Information and Support Systems</c:v>
                </c:pt>
                <c:pt idx="8">
                  <c:v>F Performance and Improvement</c:v>
                </c:pt>
                <c:pt idx="9">
                  <c:v>G Outcomes / Value Realisation</c:v>
                </c:pt>
              </c:strCache>
            </c:strRef>
          </c:cat>
          <c:val>
            <c:numRef>
              <c:f>Results!$H$48:$H$57</c:f>
              <c:numCache>
                <c:formatCode>0.0</c:formatCode>
                <c:ptCount val="10"/>
                <c:pt idx="0" formatCode="General">
                  <c:v>#N/A</c:v>
                </c:pt>
                <c:pt idx="1">
                  <c:v>#N/A</c:v>
                </c:pt>
                <c:pt idx="2">
                  <c:v>#N/A</c:v>
                </c:pt>
                <c:pt idx="3">
                  <c:v>#N/A</c:v>
                </c:pt>
                <c:pt idx="4">
                  <c:v>#N/A</c:v>
                </c:pt>
                <c:pt idx="5">
                  <c:v>#N/A</c:v>
                </c:pt>
                <c:pt idx="6">
                  <c:v>#N/A</c:v>
                </c:pt>
                <c:pt idx="7">
                  <c:v>#N/A</c:v>
                </c:pt>
                <c:pt idx="8" formatCode="General">
                  <c:v>#N/A</c:v>
                </c:pt>
                <c:pt idx="9" formatCode="General">
                  <c:v>#N/A</c:v>
                </c:pt>
              </c:numCache>
            </c:numRef>
          </c:val>
          <c:extLst>
            <c:ext xmlns:c16="http://schemas.microsoft.com/office/drawing/2014/chart" uri="{C3380CC4-5D6E-409C-BE32-E72D297353CC}">
              <c16:uniqueId val="{00000000-B0EE-47EA-B5C4-A6EB16EDED72}"/>
            </c:ext>
          </c:extLst>
        </c:ser>
        <c:dLbls>
          <c:showLegendKey val="0"/>
          <c:showVal val="0"/>
          <c:showCatName val="0"/>
          <c:showSerName val="0"/>
          <c:showPercent val="0"/>
          <c:showBubbleSize val="0"/>
        </c:dLbls>
        <c:axId val="1406325728"/>
        <c:axId val="1212981728"/>
      </c:radarChart>
      <c:catAx>
        <c:axId val="140632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981728"/>
        <c:crosses val="autoZero"/>
        <c:auto val="1"/>
        <c:lblAlgn val="ctr"/>
        <c:lblOffset val="100"/>
        <c:noMultiLvlLbl val="0"/>
      </c:catAx>
      <c:valAx>
        <c:axId val="121298172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325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Results!$D$14:$E$43</c:f>
              <c:multiLvlStrCache>
                <c:ptCount val="30"/>
                <c:lvl>
                  <c:pt idx="0">
                    <c:v>Management of the Organisation</c:v>
                  </c:pt>
                  <c:pt idx="1">
                    <c:v>Leadership</c:v>
                  </c:pt>
                  <c:pt idx="2">
                    <c:v>Change management</c:v>
                  </c:pt>
                  <c:pt idx="3">
                    <c:v>Organisational competencies and skills</c:v>
                  </c:pt>
                  <c:pt idx="4">
                    <c:v>Organisational culture</c:v>
                  </c:pt>
                  <c:pt idx="5">
                    <c:v>Risk management</c:v>
                  </c:pt>
                  <c:pt idx="6">
                    <c:v>Sustainability management</c:v>
                  </c:pt>
                  <c:pt idx="7">
                    <c:v>Stakeholder engagement strategy</c:v>
                  </c:pt>
                  <c:pt idx="8">
                    <c:v>Level of engagement strategy</c:v>
                  </c:pt>
                  <c:pt idx="9">
                    <c:v>Addressing community concerns</c:v>
                  </c:pt>
                  <c:pt idx="10">
                    <c:v>Whole of government policy framework</c:v>
                  </c:pt>
                  <c:pt idx="11">
                    <c:v>Corporate Governance</c:v>
                  </c:pt>
                  <c:pt idx="12">
                    <c:v>Asset management policy</c:v>
                  </c:pt>
                  <c:pt idx="13">
                    <c:v>Asset management objectives</c:v>
                  </c:pt>
                  <c:pt idx="14">
                    <c:v>Asset management strategy</c:v>
                  </c:pt>
                  <c:pt idx="15">
                    <c:v>Asset management acquisition plan</c:v>
                  </c:pt>
                  <c:pt idx="16">
                    <c:v>Asset management operations plan</c:v>
                  </c:pt>
                  <c:pt idx="17">
                    <c:v>Asset management maintenance plan</c:v>
                  </c:pt>
                  <c:pt idx="18">
                    <c:v>Asset management disposal plan</c:v>
                  </c:pt>
                  <c:pt idx="19">
                    <c:v>Performance and condition monitoring of assets</c:v>
                  </c:pt>
                  <c:pt idx="20">
                    <c:v>Corrective and preventive actions of assets</c:v>
                  </c:pt>
                  <c:pt idx="21">
                    <c:v>Procurement strategies and processes</c:v>
                  </c:pt>
                  <c:pt idx="22">
                    <c:v>Data management</c:v>
                  </c:pt>
                  <c:pt idx="23">
                    <c:v>Asset register</c:v>
                  </c:pt>
                  <c:pt idx="24">
                    <c:v>Asset information system</c:v>
                  </c:pt>
                  <c:pt idx="25">
                    <c:v>Relational Knowledge Management</c:v>
                  </c:pt>
                  <c:pt idx="26">
                    <c:v>Performance reviews</c:v>
                  </c:pt>
                  <c:pt idx="27">
                    <c:v>Audits</c:v>
                  </c:pt>
                  <c:pt idx="28">
                    <c:v>Measurement of outcomes / value realisation</c:v>
                  </c:pt>
                  <c:pt idx="29">
                    <c:v>Optimisation and calibration</c:v>
                  </c:pt>
                </c:lvl>
                <c:lvl>
                  <c:pt idx="0">
                    <c:v>A1</c:v>
                  </c:pt>
                  <c:pt idx="1">
                    <c:v>B1</c:v>
                  </c:pt>
                  <c:pt idx="2">
                    <c:v>B2</c:v>
                  </c:pt>
                  <c:pt idx="3">
                    <c:v>B3</c:v>
                  </c:pt>
                  <c:pt idx="4">
                    <c:v>B4</c:v>
                  </c:pt>
                  <c:pt idx="5">
                    <c:v>C1.1</c:v>
                  </c:pt>
                  <c:pt idx="6">
                    <c:v>C1.2</c:v>
                  </c:pt>
                  <c:pt idx="7">
                    <c:v>C1.3</c:v>
                  </c:pt>
                  <c:pt idx="8">
                    <c:v>C1.4</c:v>
                  </c:pt>
                  <c:pt idx="9">
                    <c:v>C1.5</c:v>
                  </c:pt>
                  <c:pt idx="10">
                    <c:v>C2.1</c:v>
                  </c:pt>
                  <c:pt idx="11">
                    <c:v>C2.2</c:v>
                  </c:pt>
                  <c:pt idx="12">
                    <c:v>D1.1</c:v>
                  </c:pt>
                  <c:pt idx="13">
                    <c:v>D1.2</c:v>
                  </c:pt>
                  <c:pt idx="14">
                    <c:v>D1.3</c:v>
                  </c:pt>
                  <c:pt idx="15">
                    <c:v>D2.1</c:v>
                  </c:pt>
                  <c:pt idx="16">
                    <c:v>D2.2</c:v>
                  </c:pt>
                  <c:pt idx="17">
                    <c:v>D2.3</c:v>
                  </c:pt>
                  <c:pt idx="18">
                    <c:v>D2.4</c:v>
                  </c:pt>
                  <c:pt idx="19">
                    <c:v>D3.1</c:v>
                  </c:pt>
                  <c:pt idx="20">
                    <c:v>D3.2</c:v>
                  </c:pt>
                  <c:pt idx="21">
                    <c:v>D3.3</c:v>
                  </c:pt>
                  <c:pt idx="22">
                    <c:v>E1</c:v>
                  </c:pt>
                  <c:pt idx="23">
                    <c:v>E2</c:v>
                  </c:pt>
                  <c:pt idx="24">
                    <c:v>E3</c:v>
                  </c:pt>
                  <c:pt idx="25">
                    <c:v>E4</c:v>
                  </c:pt>
                  <c:pt idx="26">
                    <c:v>F1</c:v>
                  </c:pt>
                  <c:pt idx="27">
                    <c:v>F2</c:v>
                  </c:pt>
                  <c:pt idx="28">
                    <c:v>G1</c:v>
                  </c:pt>
                  <c:pt idx="29">
                    <c:v>G2</c:v>
                  </c:pt>
                </c:lvl>
              </c:multiLvlStrCache>
            </c:multiLvlStrRef>
          </c:cat>
          <c:val>
            <c:numRef>
              <c:f>Results!$H$14:$H$43</c:f>
              <c:numCache>
                <c:formatCode>General</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extLst>
            <c:ext xmlns:c16="http://schemas.microsoft.com/office/drawing/2014/chart" uri="{C3380CC4-5D6E-409C-BE32-E72D297353CC}">
              <c16:uniqueId val="{00000000-ECCE-4640-920E-886DDF85479F}"/>
            </c:ext>
          </c:extLst>
        </c:ser>
        <c:dLbls>
          <c:showLegendKey val="0"/>
          <c:showVal val="0"/>
          <c:showCatName val="0"/>
          <c:showSerName val="0"/>
          <c:showPercent val="0"/>
          <c:showBubbleSize val="0"/>
        </c:dLbls>
        <c:axId val="1207065792"/>
        <c:axId val="1052944272"/>
      </c:radarChart>
      <c:catAx>
        <c:axId val="120706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944272"/>
        <c:crosses val="autoZero"/>
        <c:auto val="1"/>
        <c:lblAlgn val="ctr"/>
        <c:lblOffset val="100"/>
        <c:noMultiLvlLbl val="0"/>
      </c:catAx>
      <c:valAx>
        <c:axId val="105294427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7065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141111</xdr:colOff>
      <xdr:row>0</xdr:row>
      <xdr:rowOff>98779</xdr:rowOff>
    </xdr:from>
    <xdr:to>
      <xdr:col>2</xdr:col>
      <xdr:colOff>126294</xdr:colOff>
      <xdr:row>3</xdr:row>
      <xdr:rowOff>181947</xdr:rowOff>
    </xdr:to>
    <xdr:pic>
      <xdr:nvPicPr>
        <xdr:cNvPr id="4" name="Picture 3">
          <a:extLst>
            <a:ext uri="{FF2B5EF4-FFF2-40B4-BE49-F238E27FC236}">
              <a16:creationId xmlns:a16="http://schemas.microsoft.com/office/drawing/2014/main" id="{5DBD4D18-EF2F-4AC4-9404-37C54B7D7E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111" y="98779"/>
          <a:ext cx="1262239" cy="63350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61199</xdr:colOff>
      <xdr:row>48</xdr:row>
      <xdr:rowOff>165021</xdr:rowOff>
    </xdr:from>
    <xdr:to>
      <xdr:col>19</xdr:col>
      <xdr:colOff>481489</xdr:colOff>
      <xdr:row>76</xdr:row>
      <xdr:rowOff>123111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30480</xdr:colOff>
      <xdr:row>4</xdr:row>
      <xdr:rowOff>9524</xdr:rowOff>
    </xdr:from>
    <xdr:to>
      <xdr:col>23</xdr:col>
      <xdr:colOff>502920</xdr:colOff>
      <xdr:row>48</xdr:row>
      <xdr:rowOff>22860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70621</xdr:colOff>
      <xdr:row>45</xdr:row>
      <xdr:rowOff>108449</xdr:rowOff>
    </xdr:from>
    <xdr:to>
      <xdr:col>8</xdr:col>
      <xdr:colOff>3824393</xdr:colOff>
      <xdr:row>74</xdr:row>
      <xdr:rowOff>105834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6716954" y="8104157"/>
          <a:ext cx="3753772" cy="53684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2FD4-A67E-4338-8186-EC4C5C32693C}">
  <dimension ref="A1:H468"/>
  <sheetViews>
    <sheetView tabSelected="1" topLeftCell="A70" zoomScale="90" zoomScaleNormal="90" workbookViewId="0">
      <selection activeCell="E217" sqref="E217:E221"/>
    </sheetView>
  </sheetViews>
  <sheetFormatPr defaultRowHeight="14.4" x14ac:dyDescent="0.3"/>
  <cols>
    <col min="1" max="1" width="11.5546875" bestFit="1" customWidth="1"/>
    <col min="2" max="2" width="6.77734375" customWidth="1"/>
    <col min="3" max="3" width="4" style="3" customWidth="1"/>
    <col min="4" max="4" width="103.5546875" customWidth="1"/>
    <col min="5" max="5" width="8.88671875" customWidth="1"/>
    <col min="6" max="6" width="18.6640625" customWidth="1"/>
    <col min="7" max="7" width="12.44140625" customWidth="1"/>
    <col min="8" max="8" width="46.21875" customWidth="1"/>
  </cols>
  <sheetData>
    <row r="1" spans="1:8" s="59" customFormat="1" x14ac:dyDescent="0.3">
      <c r="A1" s="100"/>
      <c r="B1" s="100"/>
      <c r="C1" s="100"/>
      <c r="D1" s="101"/>
      <c r="E1" s="101"/>
      <c r="F1" s="101"/>
      <c r="G1" s="101"/>
      <c r="H1" s="101"/>
    </row>
    <row r="2" spans="1:8" s="59" customFormat="1" x14ac:dyDescent="0.3">
      <c r="A2" s="100"/>
      <c r="B2" s="100"/>
      <c r="C2" s="100"/>
      <c r="D2" s="101"/>
      <c r="E2" s="101"/>
      <c r="F2" s="101"/>
      <c r="G2" s="101"/>
      <c r="H2" s="101"/>
    </row>
    <row r="3" spans="1:8" s="59" customFormat="1" x14ac:dyDescent="0.3">
      <c r="A3" s="100"/>
      <c r="B3" s="100"/>
      <c r="C3" s="100"/>
      <c r="D3" s="101"/>
      <c r="E3" s="101"/>
      <c r="F3" s="101"/>
      <c r="G3" s="101"/>
      <c r="H3" s="101"/>
    </row>
    <row r="4" spans="1:8" s="59" customFormat="1" x14ac:dyDescent="0.3">
      <c r="A4" s="100"/>
      <c r="B4" s="100"/>
      <c r="C4" s="100"/>
      <c r="D4" s="101"/>
      <c r="E4" s="101"/>
      <c r="F4" s="101"/>
      <c r="G4" s="101"/>
      <c r="H4" s="101"/>
    </row>
    <row r="5" spans="1:8" s="59" customFormat="1" x14ac:dyDescent="0.3">
      <c r="A5" s="102" t="s">
        <v>175</v>
      </c>
      <c r="B5" s="102"/>
      <c r="C5" s="102"/>
      <c r="D5" s="102"/>
      <c r="E5" s="102"/>
      <c r="F5" s="102"/>
      <c r="G5" s="102"/>
      <c r="H5" s="102"/>
    </row>
    <row r="6" spans="1:8" s="59" customFormat="1" x14ac:dyDescent="0.3">
      <c r="A6" s="102"/>
      <c r="B6" s="102"/>
      <c r="C6" s="102"/>
      <c r="D6" s="102"/>
      <c r="E6" s="102"/>
      <c r="F6" s="102"/>
      <c r="G6" s="102"/>
      <c r="H6" s="102"/>
    </row>
    <row r="7" spans="1:8" s="59" customFormat="1" x14ac:dyDescent="0.3">
      <c r="A7" s="102"/>
      <c r="B7" s="102"/>
      <c r="C7" s="102"/>
      <c r="D7" s="102"/>
      <c r="E7" s="102"/>
      <c r="F7" s="102"/>
      <c r="G7" s="102"/>
      <c r="H7" s="102"/>
    </row>
    <row r="8" spans="1:8" s="59" customFormat="1" x14ac:dyDescent="0.3">
      <c r="A8" s="102"/>
      <c r="B8" s="102"/>
      <c r="C8" s="102"/>
      <c r="D8" s="102"/>
      <c r="E8" s="102"/>
      <c r="F8" s="102"/>
      <c r="G8" s="102"/>
      <c r="H8" s="102"/>
    </row>
    <row r="9" spans="1:8" s="59" customFormat="1" x14ac:dyDescent="0.3">
      <c r="A9" s="102"/>
      <c r="B9" s="102"/>
      <c r="C9" s="102"/>
      <c r="D9" s="102"/>
      <c r="E9" s="102"/>
      <c r="F9" s="102"/>
      <c r="G9" s="102"/>
      <c r="H9" s="102"/>
    </row>
    <row r="10" spans="1:8" s="59" customFormat="1" x14ac:dyDescent="0.3">
      <c r="A10" s="102"/>
      <c r="B10" s="102"/>
      <c r="C10" s="102"/>
      <c r="D10" s="102"/>
      <c r="E10" s="102"/>
      <c r="F10" s="102"/>
      <c r="G10" s="102"/>
      <c r="H10" s="102"/>
    </row>
    <row r="11" spans="1:8" s="59" customFormat="1" x14ac:dyDescent="0.3">
      <c r="A11" s="102"/>
      <c r="B11" s="102"/>
      <c r="C11" s="102"/>
      <c r="D11" s="102"/>
      <c r="E11" s="102"/>
      <c r="F11" s="102"/>
      <c r="G11" s="102"/>
      <c r="H11" s="102"/>
    </row>
    <row r="12" spans="1:8" s="59" customFormat="1" x14ac:dyDescent="0.3">
      <c r="A12" s="102"/>
      <c r="B12" s="102"/>
      <c r="C12" s="102"/>
      <c r="D12" s="102"/>
      <c r="E12" s="102"/>
      <c r="F12" s="102"/>
      <c r="G12" s="102"/>
      <c r="H12" s="102"/>
    </row>
    <row r="13" spans="1:8" s="59" customFormat="1" x14ac:dyDescent="0.3">
      <c r="A13" s="102"/>
      <c r="B13" s="102"/>
      <c r="C13" s="102"/>
      <c r="D13" s="102"/>
      <c r="E13" s="102"/>
      <c r="F13" s="102"/>
      <c r="G13" s="102"/>
      <c r="H13" s="102"/>
    </row>
    <row r="14" spans="1:8" s="59" customFormat="1" x14ac:dyDescent="0.3">
      <c r="A14" s="102"/>
      <c r="B14" s="102"/>
      <c r="C14" s="102"/>
      <c r="D14" s="102"/>
      <c r="E14" s="102"/>
      <c r="F14" s="102"/>
      <c r="G14" s="102"/>
      <c r="H14" s="102"/>
    </row>
    <row r="15" spans="1:8" s="59" customFormat="1" x14ac:dyDescent="0.3">
      <c r="A15" s="102"/>
      <c r="B15" s="102"/>
      <c r="C15" s="102"/>
      <c r="D15" s="102"/>
      <c r="E15" s="102"/>
      <c r="F15" s="102"/>
      <c r="G15" s="102"/>
      <c r="H15" s="102"/>
    </row>
    <row r="16" spans="1:8" s="59" customFormat="1" x14ac:dyDescent="0.3">
      <c r="A16" s="102"/>
      <c r="B16" s="102"/>
      <c r="C16" s="102"/>
      <c r="D16" s="102"/>
      <c r="E16" s="102"/>
      <c r="F16" s="102"/>
      <c r="G16" s="102"/>
      <c r="H16" s="102"/>
    </row>
    <row r="17" spans="1:8" s="59" customFormat="1" x14ac:dyDescent="0.3">
      <c r="A17" s="102"/>
      <c r="B17" s="102"/>
      <c r="C17" s="102"/>
      <c r="D17" s="102"/>
      <c r="E17" s="102"/>
      <c r="F17" s="102"/>
      <c r="G17" s="102"/>
      <c r="H17" s="102"/>
    </row>
    <row r="18" spans="1:8" s="59" customFormat="1" x14ac:dyDescent="0.3">
      <c r="A18" s="102"/>
      <c r="B18" s="102"/>
      <c r="C18" s="102"/>
      <c r="D18" s="102"/>
      <c r="E18" s="102"/>
      <c r="F18" s="102"/>
      <c r="G18" s="102"/>
      <c r="H18" s="102"/>
    </row>
    <row r="19" spans="1:8" s="59" customFormat="1" x14ac:dyDescent="0.3">
      <c r="A19" s="102"/>
      <c r="B19" s="102"/>
      <c r="C19" s="102"/>
      <c r="D19" s="102"/>
      <c r="E19" s="102"/>
      <c r="F19" s="102"/>
      <c r="G19" s="102"/>
      <c r="H19" s="102"/>
    </row>
    <row r="20" spans="1:8" s="59" customFormat="1" x14ac:dyDescent="0.3">
      <c r="A20" s="102"/>
      <c r="B20" s="102"/>
      <c r="C20" s="102"/>
      <c r="D20" s="102"/>
      <c r="E20" s="102"/>
      <c r="F20" s="102"/>
      <c r="G20" s="102"/>
      <c r="H20" s="102"/>
    </row>
    <row r="21" spans="1:8" s="59" customFormat="1" x14ac:dyDescent="0.3">
      <c r="A21" s="102"/>
      <c r="B21" s="102"/>
      <c r="C21" s="102"/>
      <c r="D21" s="102"/>
      <c r="E21" s="102"/>
      <c r="F21" s="102"/>
      <c r="G21" s="102"/>
      <c r="H21" s="102"/>
    </row>
    <row r="22" spans="1:8" s="59" customFormat="1" x14ac:dyDescent="0.3">
      <c r="A22" s="102"/>
      <c r="B22" s="102"/>
      <c r="C22" s="102"/>
      <c r="D22" s="102"/>
      <c r="E22" s="102"/>
      <c r="F22" s="102"/>
      <c r="G22" s="102"/>
      <c r="H22" s="102"/>
    </row>
    <row r="23" spans="1:8" s="59" customFormat="1" x14ac:dyDescent="0.3">
      <c r="A23" s="102"/>
      <c r="B23" s="102"/>
      <c r="C23" s="102"/>
      <c r="D23" s="102"/>
      <c r="E23" s="102"/>
      <c r="F23" s="102"/>
      <c r="G23" s="102"/>
      <c r="H23" s="102"/>
    </row>
    <row r="24" spans="1:8" s="59" customFormat="1" x14ac:dyDescent="0.3">
      <c r="A24" s="102"/>
      <c r="B24" s="102"/>
      <c r="C24" s="102"/>
      <c r="D24" s="102"/>
      <c r="E24" s="102"/>
      <c r="F24" s="102"/>
      <c r="G24" s="102"/>
      <c r="H24" s="102"/>
    </row>
    <row r="25" spans="1:8" s="59" customFormat="1" x14ac:dyDescent="0.3">
      <c r="A25" s="102"/>
      <c r="B25" s="102"/>
      <c r="C25" s="102"/>
      <c r="D25" s="102"/>
      <c r="E25" s="102"/>
      <c r="F25" s="102"/>
      <c r="G25" s="102"/>
      <c r="H25" s="102"/>
    </row>
    <row r="26" spans="1:8" s="59" customFormat="1" x14ac:dyDescent="0.3">
      <c r="A26" s="102"/>
      <c r="B26" s="102"/>
      <c r="C26" s="102"/>
      <c r="D26" s="102"/>
      <c r="E26" s="102"/>
      <c r="F26" s="102"/>
      <c r="G26" s="102"/>
      <c r="H26" s="102"/>
    </row>
    <row r="27" spans="1:8" s="59" customFormat="1" x14ac:dyDescent="0.3">
      <c r="A27" s="102"/>
      <c r="B27" s="102"/>
      <c r="C27" s="102"/>
      <c r="D27" s="102"/>
      <c r="E27" s="102"/>
      <c r="F27" s="102"/>
      <c r="G27" s="102"/>
      <c r="H27" s="102"/>
    </row>
    <row r="28" spans="1:8" s="59" customFormat="1" x14ac:dyDescent="0.3">
      <c r="A28" s="102"/>
      <c r="B28" s="102"/>
      <c r="C28" s="102"/>
      <c r="D28" s="102"/>
      <c r="E28" s="102"/>
      <c r="F28" s="102"/>
      <c r="G28" s="102"/>
      <c r="H28" s="102"/>
    </row>
    <row r="29" spans="1:8" s="59" customFormat="1" x14ac:dyDescent="0.3">
      <c r="A29" s="102"/>
      <c r="B29" s="102"/>
      <c r="C29" s="102"/>
      <c r="D29" s="102"/>
      <c r="E29" s="102"/>
      <c r="F29" s="102"/>
      <c r="G29" s="102"/>
      <c r="H29" s="102"/>
    </row>
    <row r="30" spans="1:8" s="59" customFormat="1" x14ac:dyDescent="0.3">
      <c r="A30" s="102"/>
      <c r="B30" s="102"/>
      <c r="C30" s="102"/>
      <c r="D30" s="102"/>
      <c r="E30" s="102"/>
      <c r="F30" s="102"/>
      <c r="G30" s="102"/>
      <c r="H30" s="102"/>
    </row>
    <row r="31" spans="1:8" s="59" customFormat="1" x14ac:dyDescent="0.3">
      <c r="A31" s="102"/>
      <c r="B31" s="102"/>
      <c r="C31" s="102"/>
      <c r="D31" s="102"/>
      <c r="E31" s="102"/>
      <c r="F31" s="102"/>
      <c r="G31" s="102"/>
      <c r="H31" s="102"/>
    </row>
    <row r="32" spans="1:8" s="59" customFormat="1" x14ac:dyDescent="0.3">
      <c r="A32" s="102"/>
      <c r="B32" s="102"/>
      <c r="C32" s="102"/>
      <c r="D32" s="102"/>
      <c r="E32" s="102"/>
      <c r="F32" s="102"/>
      <c r="G32" s="102"/>
      <c r="H32" s="102"/>
    </row>
    <row r="33" spans="1:8" s="59" customFormat="1" x14ac:dyDescent="0.3">
      <c r="A33" s="102"/>
      <c r="B33" s="102"/>
      <c r="C33" s="102"/>
      <c r="D33" s="102"/>
      <c r="E33" s="102"/>
      <c r="F33" s="102"/>
      <c r="G33" s="102"/>
      <c r="H33" s="102"/>
    </row>
    <row r="34" spans="1:8" s="59" customFormat="1" x14ac:dyDescent="0.3">
      <c r="A34" s="102"/>
      <c r="B34" s="102"/>
      <c r="C34" s="102"/>
      <c r="D34" s="102"/>
      <c r="E34" s="102"/>
      <c r="F34" s="102"/>
      <c r="G34" s="102"/>
      <c r="H34" s="102"/>
    </row>
    <row r="35" spans="1:8" s="59" customFormat="1" x14ac:dyDescent="0.3">
      <c r="A35" s="102"/>
      <c r="B35" s="102"/>
      <c r="C35" s="102"/>
      <c r="D35" s="102"/>
      <c r="E35" s="102"/>
      <c r="F35" s="102"/>
      <c r="G35" s="102"/>
      <c r="H35" s="102"/>
    </row>
    <row r="36" spans="1:8" s="59" customFormat="1" x14ac:dyDescent="0.3">
      <c r="A36" s="102"/>
      <c r="B36" s="102"/>
      <c r="C36" s="102"/>
      <c r="D36" s="102"/>
      <c r="E36" s="102"/>
      <c r="F36" s="102"/>
      <c r="G36" s="102"/>
      <c r="H36" s="102"/>
    </row>
    <row r="37" spans="1:8" s="59" customFormat="1" x14ac:dyDescent="0.3">
      <c r="A37" s="102"/>
      <c r="B37" s="102"/>
      <c r="C37" s="102"/>
      <c r="D37" s="102"/>
      <c r="E37" s="102"/>
      <c r="F37" s="102"/>
      <c r="G37" s="102"/>
      <c r="H37" s="102"/>
    </row>
    <row r="38" spans="1:8" s="59" customFormat="1" x14ac:dyDescent="0.3">
      <c r="A38" s="102"/>
      <c r="B38" s="102"/>
      <c r="C38" s="102"/>
      <c r="D38" s="102"/>
      <c r="E38" s="102"/>
      <c r="F38" s="102"/>
      <c r="G38" s="102"/>
      <c r="H38" s="102"/>
    </row>
    <row r="39" spans="1:8" s="59" customFormat="1" x14ac:dyDescent="0.3">
      <c r="A39" s="102"/>
      <c r="B39" s="102"/>
      <c r="C39" s="102"/>
      <c r="D39" s="102"/>
      <c r="E39" s="102"/>
      <c r="F39" s="102"/>
      <c r="G39" s="102"/>
      <c r="H39" s="102"/>
    </row>
    <row r="40" spans="1:8" s="59" customFormat="1" x14ac:dyDescent="0.3">
      <c r="A40" s="102"/>
      <c r="B40" s="102"/>
      <c r="C40" s="102"/>
      <c r="D40" s="102"/>
      <c r="E40" s="102"/>
      <c r="F40" s="102"/>
      <c r="G40" s="102"/>
      <c r="H40" s="102"/>
    </row>
    <row r="41" spans="1:8" s="59" customFormat="1" x14ac:dyDescent="0.3">
      <c r="A41" s="102"/>
      <c r="B41" s="102"/>
      <c r="C41" s="102"/>
      <c r="D41" s="102"/>
      <c r="E41" s="102"/>
      <c r="F41" s="102"/>
      <c r="G41" s="102"/>
      <c r="H41" s="102"/>
    </row>
    <row r="42" spans="1:8" s="59" customFormat="1" x14ac:dyDescent="0.3">
      <c r="A42" s="102"/>
      <c r="B42" s="102"/>
      <c r="C42" s="102"/>
      <c r="D42" s="102"/>
      <c r="E42" s="102"/>
      <c r="F42" s="102"/>
      <c r="G42" s="102"/>
      <c r="H42" s="102"/>
    </row>
    <row r="43" spans="1:8" s="59" customFormat="1" x14ac:dyDescent="0.3">
      <c r="A43" s="102"/>
      <c r="B43" s="102"/>
      <c r="C43" s="102"/>
      <c r="D43" s="102"/>
      <c r="E43" s="102"/>
      <c r="F43" s="102"/>
      <c r="G43" s="102"/>
      <c r="H43" s="102"/>
    </row>
    <row r="44" spans="1:8" s="59" customFormat="1" x14ac:dyDescent="0.3">
      <c r="A44" s="102"/>
      <c r="B44" s="102"/>
      <c r="C44" s="102"/>
      <c r="D44" s="102"/>
      <c r="E44" s="102"/>
      <c r="F44" s="102"/>
      <c r="G44" s="102"/>
      <c r="H44" s="102"/>
    </row>
    <row r="45" spans="1:8" s="59" customFormat="1" x14ac:dyDescent="0.3">
      <c r="A45" s="102"/>
      <c r="B45" s="102"/>
      <c r="C45" s="102"/>
      <c r="D45" s="102"/>
      <c r="E45" s="102"/>
      <c r="F45" s="102"/>
      <c r="G45" s="102"/>
      <c r="H45" s="102"/>
    </row>
    <row r="46" spans="1:8" s="59" customFormat="1" x14ac:dyDescent="0.3">
      <c r="A46" s="102"/>
      <c r="B46" s="102"/>
      <c r="C46" s="102"/>
      <c r="D46" s="102"/>
      <c r="E46" s="102"/>
      <c r="F46" s="102"/>
      <c r="G46" s="102"/>
      <c r="H46" s="102"/>
    </row>
    <row r="47" spans="1:8" s="59" customFormat="1" x14ac:dyDescent="0.3">
      <c r="A47" s="102"/>
      <c r="B47" s="102"/>
      <c r="C47" s="102"/>
      <c r="D47" s="102"/>
      <c r="E47" s="102"/>
      <c r="F47" s="102"/>
      <c r="G47" s="102"/>
      <c r="H47" s="102"/>
    </row>
    <row r="48" spans="1:8" s="59" customFormat="1" x14ac:dyDescent="0.3">
      <c r="A48" s="102"/>
      <c r="B48" s="102"/>
      <c r="C48" s="102"/>
      <c r="D48" s="102"/>
      <c r="E48" s="102"/>
      <c r="F48" s="102"/>
      <c r="G48" s="102"/>
      <c r="H48" s="102"/>
    </row>
    <row r="49" spans="1:8" s="59" customFormat="1" x14ac:dyDescent="0.3">
      <c r="A49" s="102"/>
      <c r="B49" s="102"/>
      <c r="C49" s="102"/>
      <c r="D49" s="102"/>
      <c r="E49" s="102"/>
      <c r="F49" s="102"/>
      <c r="G49" s="102"/>
      <c r="H49" s="102"/>
    </row>
    <row r="50" spans="1:8" s="59" customFormat="1" x14ac:dyDescent="0.3">
      <c r="A50" s="102"/>
      <c r="B50" s="102"/>
      <c r="C50" s="102"/>
      <c r="D50" s="102"/>
      <c r="E50" s="102"/>
      <c r="F50" s="102"/>
      <c r="G50" s="102"/>
      <c r="H50" s="102"/>
    </row>
    <row r="51" spans="1:8" s="59" customFormat="1" x14ac:dyDescent="0.3">
      <c r="A51" s="102"/>
      <c r="B51" s="102"/>
      <c r="C51" s="102"/>
      <c r="D51" s="102"/>
      <c r="E51" s="102"/>
      <c r="F51" s="102"/>
      <c r="G51" s="102"/>
      <c r="H51" s="102"/>
    </row>
    <row r="52" spans="1:8" s="59" customFormat="1" x14ac:dyDescent="0.3">
      <c r="A52" s="102"/>
      <c r="B52" s="102"/>
      <c r="C52" s="102"/>
      <c r="D52" s="102"/>
      <c r="E52" s="102"/>
      <c r="F52" s="102"/>
      <c r="G52" s="102"/>
      <c r="H52" s="102"/>
    </row>
    <row r="53" spans="1:8" s="59" customFormat="1" x14ac:dyDescent="0.3">
      <c r="A53" s="102"/>
      <c r="B53" s="102"/>
      <c r="C53" s="102"/>
      <c r="D53" s="102"/>
      <c r="E53" s="102"/>
      <c r="F53" s="102"/>
      <c r="G53" s="102"/>
      <c r="H53" s="102"/>
    </row>
    <row r="54" spans="1:8" s="59" customFormat="1" x14ac:dyDescent="0.3">
      <c r="A54" s="102"/>
      <c r="B54" s="102"/>
      <c r="C54" s="102"/>
      <c r="D54" s="102"/>
      <c r="E54" s="102"/>
      <c r="F54" s="102"/>
      <c r="G54" s="102"/>
      <c r="H54" s="102"/>
    </row>
    <row r="56" spans="1:8" x14ac:dyDescent="0.3">
      <c r="B56" s="9" t="s">
        <v>27</v>
      </c>
      <c r="D56" s="59"/>
      <c r="E56" s="59"/>
      <c r="F56" s="59"/>
    </row>
    <row r="57" spans="1:8" x14ac:dyDescent="0.3">
      <c r="B57" s="9" t="s">
        <v>28</v>
      </c>
      <c r="D57" s="59"/>
      <c r="E57" s="59"/>
      <c r="F57" s="59"/>
    </row>
    <row r="58" spans="1:8" x14ac:dyDescent="0.3">
      <c r="B58" s="9" t="s">
        <v>95</v>
      </c>
      <c r="D58" s="59"/>
      <c r="E58" s="59"/>
      <c r="F58" s="59"/>
    </row>
    <row r="59" spans="1:8" x14ac:dyDescent="0.3">
      <c r="B59" s="9" t="s">
        <v>94</v>
      </c>
      <c r="D59" s="59"/>
      <c r="E59" s="59"/>
      <c r="F59" s="59"/>
    </row>
    <row r="60" spans="1:8" x14ac:dyDescent="0.3">
      <c r="B60" s="9" t="s">
        <v>26</v>
      </c>
      <c r="D60" s="59"/>
      <c r="E60" s="59"/>
      <c r="F60" s="59"/>
    </row>
    <row r="61" spans="1:8" x14ac:dyDescent="0.3">
      <c r="B61" s="9" t="s">
        <v>93</v>
      </c>
      <c r="D61" s="59"/>
      <c r="E61" s="59"/>
      <c r="F61" s="59"/>
    </row>
    <row r="62" spans="1:8" x14ac:dyDescent="0.3">
      <c r="B62" s="9" t="s">
        <v>96</v>
      </c>
      <c r="D62" s="59"/>
      <c r="E62" s="59"/>
      <c r="F62" s="59"/>
    </row>
    <row r="63" spans="1:8" x14ac:dyDescent="0.3">
      <c r="D63" s="59"/>
      <c r="E63" s="59"/>
      <c r="F63" s="59"/>
    </row>
    <row r="64" spans="1:8" x14ac:dyDescent="0.3">
      <c r="D64" s="59"/>
      <c r="E64" s="59"/>
      <c r="F64" s="59"/>
    </row>
    <row r="65" spans="1:8" ht="21" x14ac:dyDescent="0.4">
      <c r="B65" s="38" t="s">
        <v>105</v>
      </c>
    </row>
    <row r="66" spans="1:8" ht="21.6" thickBot="1" x14ac:dyDescent="0.45">
      <c r="B66" s="38" t="s">
        <v>106</v>
      </c>
    </row>
    <row r="67" spans="1:8" x14ac:dyDescent="0.3">
      <c r="F67" s="40"/>
      <c r="G67" s="9"/>
    </row>
    <row r="68" spans="1:8" x14ac:dyDescent="0.3">
      <c r="G68" s="39"/>
    </row>
    <row r="69" spans="1:8" x14ac:dyDescent="0.3">
      <c r="G69" s="39"/>
    </row>
    <row r="70" spans="1:8" x14ac:dyDescent="0.3">
      <c r="G70" s="39"/>
    </row>
    <row r="71" spans="1:8" ht="21" x14ac:dyDescent="0.4">
      <c r="A71" s="38" t="s">
        <v>25</v>
      </c>
      <c r="B71" s="38" t="s">
        <v>24</v>
      </c>
      <c r="C71" s="57"/>
      <c r="D71" s="38" t="s">
        <v>19</v>
      </c>
      <c r="G71" s="39"/>
    </row>
    <row r="73" spans="1:8" ht="15" thickBot="1" x14ac:dyDescent="0.35"/>
    <row r="74" spans="1:8" s="9" customFormat="1" ht="28.8" x14ac:dyDescent="0.3">
      <c r="A74" s="41" t="s">
        <v>137</v>
      </c>
      <c r="B74" s="42" t="s">
        <v>45</v>
      </c>
      <c r="C74" s="43" t="s">
        <v>82</v>
      </c>
      <c r="D74" s="44"/>
      <c r="E74" s="60" t="s">
        <v>39</v>
      </c>
      <c r="F74" s="61" t="s">
        <v>168</v>
      </c>
      <c r="G74" s="60" t="s">
        <v>136</v>
      </c>
      <c r="H74" s="62" t="s">
        <v>167</v>
      </c>
    </row>
    <row r="75" spans="1:8" ht="43.2" x14ac:dyDescent="0.3">
      <c r="A75" s="74">
        <f>VALUE(RIGHT(A74,1))</f>
        <v>1</v>
      </c>
      <c r="B75" s="76"/>
      <c r="C75" s="28">
        <v>1</v>
      </c>
      <c r="D75" s="26" t="s">
        <v>98</v>
      </c>
      <c r="E75" s="84"/>
      <c r="F75" s="79"/>
      <c r="G75" s="90" t="str">
        <f>IF(OR(E75="",F75=""),"Please enter both selections using drop down list","OK")</f>
        <v>Please enter both selections using drop down list</v>
      </c>
      <c r="H75" s="93"/>
    </row>
    <row r="76" spans="1:8" ht="43.2" x14ac:dyDescent="0.3">
      <c r="A76" s="74"/>
      <c r="B76" s="77"/>
      <c r="C76" s="29">
        <v>2</v>
      </c>
      <c r="D76" s="24" t="s">
        <v>99</v>
      </c>
      <c r="E76" s="85"/>
      <c r="F76" s="80"/>
      <c r="G76" s="91"/>
      <c r="H76" s="94"/>
    </row>
    <row r="77" spans="1:8" ht="43.2" x14ac:dyDescent="0.3">
      <c r="A77" s="74"/>
      <c r="B77" s="77"/>
      <c r="C77" s="29">
        <v>3</v>
      </c>
      <c r="D77" s="24" t="s">
        <v>100</v>
      </c>
      <c r="E77" s="85"/>
      <c r="F77" s="80"/>
      <c r="G77" s="91"/>
      <c r="H77" s="94"/>
    </row>
    <row r="78" spans="1:8" ht="28.8" x14ac:dyDescent="0.3">
      <c r="A78" s="74"/>
      <c r="B78" s="77"/>
      <c r="C78" s="29">
        <v>4</v>
      </c>
      <c r="D78" s="24" t="s">
        <v>101</v>
      </c>
      <c r="E78" s="85"/>
      <c r="F78" s="80"/>
      <c r="G78" s="91"/>
      <c r="H78" s="94"/>
    </row>
    <row r="79" spans="1:8" ht="29.4" thickBot="1" x14ac:dyDescent="0.35">
      <c r="A79" s="75"/>
      <c r="B79" s="78"/>
      <c r="C79" s="30">
        <v>5</v>
      </c>
      <c r="D79" s="27" t="s">
        <v>102</v>
      </c>
      <c r="E79" s="86"/>
      <c r="F79" s="81"/>
      <c r="G79" s="92"/>
      <c r="H79" s="95"/>
    </row>
    <row r="80" spans="1:8" ht="15" thickBot="1" x14ac:dyDescent="0.35">
      <c r="E80" s="59"/>
      <c r="F80" s="59"/>
      <c r="G80" s="59"/>
      <c r="H80" s="59"/>
    </row>
    <row r="81" spans="1:8" s="9" customFormat="1" ht="28.8" x14ac:dyDescent="0.3">
      <c r="A81" s="41" t="s">
        <v>138</v>
      </c>
      <c r="B81" s="45" t="s">
        <v>62</v>
      </c>
      <c r="C81" s="46" t="s">
        <v>12</v>
      </c>
      <c r="D81" s="45"/>
      <c r="E81" s="60" t="s">
        <v>39</v>
      </c>
      <c r="F81" s="61" t="s">
        <v>168</v>
      </c>
      <c r="G81" s="60" t="s">
        <v>136</v>
      </c>
      <c r="H81" s="62" t="s">
        <v>167</v>
      </c>
    </row>
    <row r="82" spans="1:8" ht="28.8" x14ac:dyDescent="0.3">
      <c r="A82" s="74">
        <f>VALUE(RIGHT(A81,1))</f>
        <v>2</v>
      </c>
      <c r="B82" s="76"/>
      <c r="C82" s="28">
        <v>1</v>
      </c>
      <c r="D82" s="24" t="s">
        <v>176</v>
      </c>
      <c r="E82" s="84"/>
      <c r="F82" s="79"/>
      <c r="G82" s="90" t="str">
        <f>IF(OR(E82="",F82=""),"Please enter both selections using drop down list","OK")</f>
        <v>Please enter both selections using drop down list</v>
      </c>
      <c r="H82" s="93"/>
    </row>
    <row r="83" spans="1:8" ht="28.8" x14ac:dyDescent="0.3">
      <c r="A83" s="74"/>
      <c r="B83" s="77"/>
      <c r="C83" s="29">
        <v>2</v>
      </c>
      <c r="D83" s="24" t="s">
        <v>177</v>
      </c>
      <c r="E83" s="85"/>
      <c r="F83" s="80"/>
      <c r="G83" s="91"/>
      <c r="H83" s="94"/>
    </row>
    <row r="84" spans="1:8" ht="28.8" x14ac:dyDescent="0.3">
      <c r="A84" s="74"/>
      <c r="B84" s="77"/>
      <c r="C84" s="29">
        <v>3</v>
      </c>
      <c r="D84" s="24" t="s">
        <v>178</v>
      </c>
      <c r="E84" s="85"/>
      <c r="F84" s="80"/>
      <c r="G84" s="91"/>
      <c r="H84" s="94"/>
    </row>
    <row r="85" spans="1:8" ht="28.8" x14ac:dyDescent="0.3">
      <c r="A85" s="74"/>
      <c r="B85" s="77"/>
      <c r="C85" s="29">
        <v>4</v>
      </c>
      <c r="D85" s="24" t="s">
        <v>179</v>
      </c>
      <c r="E85" s="85"/>
      <c r="F85" s="80"/>
      <c r="G85" s="91"/>
      <c r="H85" s="94"/>
    </row>
    <row r="86" spans="1:8" ht="29.4" thickBot="1" x14ac:dyDescent="0.35">
      <c r="A86" s="75"/>
      <c r="B86" s="78"/>
      <c r="C86" s="30">
        <v>5</v>
      </c>
      <c r="D86" s="27" t="s">
        <v>180</v>
      </c>
      <c r="E86" s="86"/>
      <c r="F86" s="81"/>
      <c r="G86" s="92"/>
      <c r="H86" s="95"/>
    </row>
    <row r="87" spans="1:8" ht="15" thickBot="1" x14ac:dyDescent="0.35">
      <c r="E87" s="59"/>
      <c r="F87" s="59"/>
      <c r="G87" s="59"/>
      <c r="H87" s="59"/>
    </row>
    <row r="88" spans="1:8" s="9" customFormat="1" ht="28.8" x14ac:dyDescent="0.3">
      <c r="A88" s="41" t="s">
        <v>139</v>
      </c>
      <c r="B88" s="45" t="s">
        <v>63</v>
      </c>
      <c r="C88" s="46" t="s">
        <v>13</v>
      </c>
      <c r="D88" s="45"/>
      <c r="E88" s="60" t="s">
        <v>39</v>
      </c>
      <c r="F88" s="61" t="s">
        <v>168</v>
      </c>
      <c r="G88" s="60" t="s">
        <v>136</v>
      </c>
      <c r="H88" s="62" t="s">
        <v>167</v>
      </c>
    </row>
    <row r="89" spans="1:8" ht="43.2" x14ac:dyDescent="0.3">
      <c r="A89" s="74">
        <f>VALUE(RIGHT(A88,1))</f>
        <v>3</v>
      </c>
      <c r="B89" s="76"/>
      <c r="C89" s="28">
        <v>1</v>
      </c>
      <c r="D89" s="24" t="s">
        <v>181</v>
      </c>
      <c r="E89" s="84"/>
      <c r="F89" s="79"/>
      <c r="G89" s="90" t="str">
        <f>IF(OR(E89="",F89=""),"Please enter both selections using drop down list","OK")</f>
        <v>Please enter both selections using drop down list</v>
      </c>
      <c r="H89" s="93"/>
    </row>
    <row r="90" spans="1:8" ht="43.2" x14ac:dyDescent="0.3">
      <c r="A90" s="74"/>
      <c r="B90" s="77"/>
      <c r="C90" s="29">
        <v>2</v>
      </c>
      <c r="D90" s="24" t="s">
        <v>182</v>
      </c>
      <c r="E90" s="85"/>
      <c r="F90" s="80"/>
      <c r="G90" s="91"/>
      <c r="H90" s="94"/>
    </row>
    <row r="91" spans="1:8" ht="43.2" x14ac:dyDescent="0.3">
      <c r="A91" s="74"/>
      <c r="B91" s="77"/>
      <c r="C91" s="29">
        <v>3</v>
      </c>
      <c r="D91" s="24" t="s">
        <v>183</v>
      </c>
      <c r="E91" s="85"/>
      <c r="F91" s="80"/>
      <c r="G91" s="91"/>
      <c r="H91" s="94"/>
    </row>
    <row r="92" spans="1:8" ht="43.2" x14ac:dyDescent="0.3">
      <c r="A92" s="74"/>
      <c r="B92" s="77"/>
      <c r="C92" s="29">
        <v>4</v>
      </c>
      <c r="D92" s="24" t="s">
        <v>184</v>
      </c>
      <c r="E92" s="85"/>
      <c r="F92" s="80"/>
      <c r="G92" s="91"/>
      <c r="H92" s="94"/>
    </row>
    <row r="93" spans="1:8" ht="43.8" thickBot="1" x14ac:dyDescent="0.35">
      <c r="A93" s="75"/>
      <c r="B93" s="78"/>
      <c r="C93" s="30">
        <v>5</v>
      </c>
      <c r="D93" s="27" t="s">
        <v>185</v>
      </c>
      <c r="E93" s="86"/>
      <c r="F93" s="81"/>
      <c r="G93" s="92"/>
      <c r="H93" s="95"/>
    </row>
    <row r="94" spans="1:8" ht="15" thickBot="1" x14ac:dyDescent="0.35">
      <c r="D94" s="25"/>
      <c r="E94" s="59"/>
      <c r="F94" s="63"/>
      <c r="G94" s="59"/>
      <c r="H94" s="59"/>
    </row>
    <row r="95" spans="1:8" s="9" customFormat="1" ht="28.8" x14ac:dyDescent="0.3">
      <c r="A95" s="41" t="s">
        <v>140</v>
      </c>
      <c r="B95" s="45" t="s">
        <v>64</v>
      </c>
      <c r="C95" s="46" t="s">
        <v>14</v>
      </c>
      <c r="D95" s="45"/>
      <c r="E95" s="60" t="s">
        <v>39</v>
      </c>
      <c r="F95" s="61" t="s">
        <v>168</v>
      </c>
      <c r="G95" s="60" t="s">
        <v>136</v>
      </c>
      <c r="H95" s="62" t="s">
        <v>167</v>
      </c>
    </row>
    <row r="96" spans="1:8" x14ac:dyDescent="0.3">
      <c r="A96" s="74">
        <f>VALUE(RIGHT(A95,1))</f>
        <v>4</v>
      </c>
      <c r="B96" s="76"/>
      <c r="C96" s="28">
        <v>1</v>
      </c>
      <c r="D96" s="24" t="s">
        <v>186</v>
      </c>
      <c r="E96" s="84"/>
      <c r="F96" s="79"/>
      <c r="G96" s="90" t="str">
        <f>IF(OR(E96="",F96=""),"Please enter both selections using drop down list","OK")</f>
        <v>Please enter both selections using drop down list</v>
      </c>
      <c r="H96" s="93"/>
    </row>
    <row r="97" spans="1:8" x14ac:dyDescent="0.3">
      <c r="A97" s="74"/>
      <c r="B97" s="77"/>
      <c r="C97" s="29">
        <v>2</v>
      </c>
      <c r="D97" s="24" t="s">
        <v>187</v>
      </c>
      <c r="E97" s="85"/>
      <c r="F97" s="80"/>
      <c r="G97" s="91"/>
      <c r="H97" s="94"/>
    </row>
    <row r="98" spans="1:8" x14ac:dyDescent="0.3">
      <c r="A98" s="74"/>
      <c r="B98" s="77"/>
      <c r="C98" s="29">
        <v>3</v>
      </c>
      <c r="D98" s="24" t="s">
        <v>188</v>
      </c>
      <c r="E98" s="85"/>
      <c r="F98" s="80"/>
      <c r="G98" s="91"/>
      <c r="H98" s="94"/>
    </row>
    <row r="99" spans="1:8" x14ac:dyDescent="0.3">
      <c r="A99" s="74"/>
      <c r="B99" s="77"/>
      <c r="C99" s="29">
        <v>4</v>
      </c>
      <c r="D99" s="24" t="s">
        <v>189</v>
      </c>
      <c r="E99" s="85"/>
      <c r="F99" s="80"/>
      <c r="G99" s="91"/>
      <c r="H99" s="94"/>
    </row>
    <row r="100" spans="1:8" ht="29.4" thickBot="1" x14ac:dyDescent="0.35">
      <c r="A100" s="75"/>
      <c r="B100" s="78"/>
      <c r="C100" s="30">
        <v>5</v>
      </c>
      <c r="D100" s="27" t="s">
        <v>190</v>
      </c>
      <c r="E100" s="86"/>
      <c r="F100" s="81"/>
      <c r="G100" s="92"/>
      <c r="H100" s="95"/>
    </row>
    <row r="101" spans="1:8" ht="15" thickBot="1" x14ac:dyDescent="0.35">
      <c r="D101" s="25"/>
      <c r="E101" s="59"/>
      <c r="F101" s="63"/>
      <c r="G101" s="59"/>
      <c r="H101" s="59"/>
    </row>
    <row r="102" spans="1:8" s="9" customFormat="1" ht="28.8" x14ac:dyDescent="0.3">
      <c r="A102" s="41" t="s">
        <v>141</v>
      </c>
      <c r="B102" s="45" t="s">
        <v>65</v>
      </c>
      <c r="C102" s="46" t="s">
        <v>15</v>
      </c>
      <c r="D102" s="45"/>
      <c r="E102" s="60" t="s">
        <v>39</v>
      </c>
      <c r="F102" s="61" t="s">
        <v>168</v>
      </c>
      <c r="G102" s="60" t="s">
        <v>136</v>
      </c>
      <c r="H102" s="62" t="s">
        <v>167</v>
      </c>
    </row>
    <row r="103" spans="1:8" ht="28.8" x14ac:dyDescent="0.3">
      <c r="A103" s="74">
        <f>VALUE(RIGHT(A102,1))</f>
        <v>5</v>
      </c>
      <c r="B103" s="76"/>
      <c r="C103" s="28">
        <v>1</v>
      </c>
      <c r="D103" s="24" t="s">
        <v>191</v>
      </c>
      <c r="E103" s="84"/>
      <c r="F103" s="79"/>
      <c r="G103" s="90" t="str">
        <f>IF(OR(E103="",F103=""),"Please enter both selections using drop down list","OK")</f>
        <v>Please enter both selections using drop down list</v>
      </c>
      <c r="H103" s="93"/>
    </row>
    <row r="104" spans="1:8" ht="28.8" x14ac:dyDescent="0.3">
      <c r="A104" s="74"/>
      <c r="B104" s="77"/>
      <c r="C104" s="29">
        <v>2</v>
      </c>
      <c r="D104" s="24" t="s">
        <v>192</v>
      </c>
      <c r="E104" s="85"/>
      <c r="F104" s="80"/>
      <c r="G104" s="91"/>
      <c r="H104" s="94"/>
    </row>
    <row r="105" spans="1:8" ht="43.2" x14ac:dyDescent="0.3">
      <c r="A105" s="74"/>
      <c r="B105" s="77"/>
      <c r="C105" s="29">
        <v>3</v>
      </c>
      <c r="D105" s="24" t="s">
        <v>193</v>
      </c>
      <c r="E105" s="85"/>
      <c r="F105" s="80"/>
      <c r="G105" s="91"/>
      <c r="H105" s="94"/>
    </row>
    <row r="106" spans="1:8" ht="43.2" x14ac:dyDescent="0.3">
      <c r="A106" s="74"/>
      <c r="B106" s="77"/>
      <c r="C106" s="29">
        <v>4</v>
      </c>
      <c r="D106" s="24" t="s">
        <v>194</v>
      </c>
      <c r="E106" s="85"/>
      <c r="F106" s="80"/>
      <c r="G106" s="91"/>
      <c r="H106" s="94"/>
    </row>
    <row r="107" spans="1:8" ht="43.8" thickBot="1" x14ac:dyDescent="0.35">
      <c r="A107" s="75"/>
      <c r="B107" s="78"/>
      <c r="C107" s="30">
        <v>5</v>
      </c>
      <c r="D107" s="27" t="s">
        <v>195</v>
      </c>
      <c r="E107" s="86"/>
      <c r="F107" s="81"/>
      <c r="G107" s="92"/>
      <c r="H107" s="95"/>
    </row>
    <row r="108" spans="1:8" ht="15" thickBot="1" x14ac:dyDescent="0.35">
      <c r="D108" s="25"/>
      <c r="E108" s="59"/>
      <c r="F108" s="63"/>
      <c r="G108" s="59"/>
      <c r="H108" s="59"/>
    </row>
    <row r="109" spans="1:8" s="9" customFormat="1" ht="28.8" x14ac:dyDescent="0.3">
      <c r="A109" s="41" t="s">
        <v>142</v>
      </c>
      <c r="B109" s="45" t="s">
        <v>46</v>
      </c>
      <c r="C109" s="46" t="s">
        <v>7</v>
      </c>
      <c r="D109" s="45"/>
      <c r="E109" s="60" t="s">
        <v>39</v>
      </c>
      <c r="F109" s="61" t="s">
        <v>168</v>
      </c>
      <c r="G109" s="60" t="s">
        <v>136</v>
      </c>
      <c r="H109" s="62" t="s">
        <v>167</v>
      </c>
    </row>
    <row r="110" spans="1:8" x14ac:dyDescent="0.3">
      <c r="A110" s="74">
        <f>VALUE(RIGHT(A109,1))</f>
        <v>6</v>
      </c>
      <c r="B110" s="76"/>
      <c r="C110" s="28">
        <v>1</v>
      </c>
      <c r="D110" s="24" t="s">
        <v>196</v>
      </c>
      <c r="E110" s="84"/>
      <c r="F110" s="79"/>
      <c r="G110" s="90" t="str">
        <f>IF(OR(E110="",F110=""),"Please enter both selections using drop down list","OK")</f>
        <v>Please enter both selections using drop down list</v>
      </c>
      <c r="H110" s="93"/>
    </row>
    <row r="111" spans="1:8" ht="28.8" x14ac:dyDescent="0.3">
      <c r="A111" s="74"/>
      <c r="B111" s="77"/>
      <c r="C111" s="29">
        <v>2</v>
      </c>
      <c r="D111" s="24" t="s">
        <v>197</v>
      </c>
      <c r="E111" s="85"/>
      <c r="F111" s="80"/>
      <c r="G111" s="91"/>
      <c r="H111" s="94"/>
    </row>
    <row r="112" spans="1:8" ht="28.8" x14ac:dyDescent="0.3">
      <c r="A112" s="74"/>
      <c r="B112" s="77"/>
      <c r="C112" s="29">
        <v>3</v>
      </c>
      <c r="D112" s="24" t="s">
        <v>198</v>
      </c>
      <c r="E112" s="85"/>
      <c r="F112" s="80"/>
      <c r="G112" s="91"/>
      <c r="H112" s="94"/>
    </row>
    <row r="113" spans="1:8" ht="28.8" x14ac:dyDescent="0.3">
      <c r="A113" s="74"/>
      <c r="B113" s="77"/>
      <c r="C113" s="29">
        <v>4</v>
      </c>
      <c r="D113" s="24" t="s">
        <v>199</v>
      </c>
      <c r="E113" s="85"/>
      <c r="F113" s="80"/>
      <c r="G113" s="91"/>
      <c r="H113" s="94"/>
    </row>
    <row r="114" spans="1:8" ht="29.4" thickBot="1" x14ac:dyDescent="0.35">
      <c r="A114" s="75"/>
      <c r="B114" s="78"/>
      <c r="C114" s="30">
        <v>5</v>
      </c>
      <c r="D114" s="27" t="s">
        <v>200</v>
      </c>
      <c r="E114" s="86"/>
      <c r="F114" s="81"/>
      <c r="G114" s="92"/>
      <c r="H114" s="95"/>
    </row>
    <row r="115" spans="1:8" ht="15" thickBot="1" x14ac:dyDescent="0.35">
      <c r="A115" s="32"/>
      <c r="B115" s="31"/>
      <c r="C115" s="33"/>
      <c r="D115" s="34"/>
      <c r="E115" s="64"/>
      <c r="F115" s="65"/>
      <c r="G115" s="64"/>
      <c r="H115" s="66"/>
    </row>
    <row r="116" spans="1:8" s="9" customFormat="1" ht="28.8" x14ac:dyDescent="0.3">
      <c r="A116" s="41" t="s">
        <v>143</v>
      </c>
      <c r="B116" s="47" t="s">
        <v>47</v>
      </c>
      <c r="C116" s="48" t="s">
        <v>8</v>
      </c>
      <c r="D116" s="47"/>
      <c r="E116" s="60" t="s">
        <v>39</v>
      </c>
      <c r="F116" s="61" t="s">
        <v>168</v>
      </c>
      <c r="G116" s="60" t="s">
        <v>136</v>
      </c>
      <c r="H116" s="62" t="s">
        <v>167</v>
      </c>
    </row>
    <row r="117" spans="1:8" ht="28.8" x14ac:dyDescent="0.3">
      <c r="A117" s="74">
        <f>VALUE(RIGHT(A116,1))</f>
        <v>7</v>
      </c>
      <c r="B117" s="76"/>
      <c r="C117" s="28">
        <v>1</v>
      </c>
      <c r="D117" s="24" t="s">
        <v>201</v>
      </c>
      <c r="E117" s="84"/>
      <c r="F117" s="79"/>
      <c r="G117" s="90" t="str">
        <f>IF(OR(E117="",F117=""),"Please enter both selections using drop down list","OK")</f>
        <v>Please enter both selections using drop down list</v>
      </c>
      <c r="H117" s="93"/>
    </row>
    <row r="118" spans="1:8" ht="28.8" x14ac:dyDescent="0.3">
      <c r="A118" s="74"/>
      <c r="B118" s="77"/>
      <c r="C118" s="29">
        <v>2</v>
      </c>
      <c r="D118" s="24" t="s">
        <v>202</v>
      </c>
      <c r="E118" s="85"/>
      <c r="F118" s="80"/>
      <c r="G118" s="91"/>
      <c r="H118" s="94"/>
    </row>
    <row r="119" spans="1:8" ht="28.8" x14ac:dyDescent="0.3">
      <c r="A119" s="74"/>
      <c r="B119" s="77"/>
      <c r="C119" s="29">
        <v>3</v>
      </c>
      <c r="D119" s="24" t="s">
        <v>203</v>
      </c>
      <c r="E119" s="85"/>
      <c r="F119" s="80"/>
      <c r="G119" s="91"/>
      <c r="H119" s="94"/>
    </row>
    <row r="120" spans="1:8" ht="43.2" x14ac:dyDescent="0.3">
      <c r="A120" s="74"/>
      <c r="B120" s="77"/>
      <c r="C120" s="29">
        <v>4</v>
      </c>
      <c r="D120" s="24" t="s">
        <v>204</v>
      </c>
      <c r="E120" s="85"/>
      <c r="F120" s="80"/>
      <c r="G120" s="91"/>
      <c r="H120" s="94"/>
    </row>
    <row r="121" spans="1:8" ht="29.4" thickBot="1" x14ac:dyDescent="0.35">
      <c r="A121" s="75"/>
      <c r="B121" s="78"/>
      <c r="C121" s="30">
        <v>5</v>
      </c>
      <c r="D121" s="27" t="s">
        <v>205</v>
      </c>
      <c r="E121" s="86"/>
      <c r="F121" s="81"/>
      <c r="G121" s="92"/>
      <c r="H121" s="95"/>
    </row>
    <row r="122" spans="1:8" ht="15" thickBot="1" x14ac:dyDescent="0.35">
      <c r="D122" s="25"/>
      <c r="E122" s="59"/>
      <c r="F122" s="63"/>
      <c r="G122" s="59"/>
      <c r="H122" s="59"/>
    </row>
    <row r="123" spans="1:8" s="9" customFormat="1" ht="28.8" x14ac:dyDescent="0.3">
      <c r="A123" s="41" t="s">
        <v>144</v>
      </c>
      <c r="B123" s="45" t="s">
        <v>48</v>
      </c>
      <c r="C123" s="46" t="s">
        <v>16</v>
      </c>
      <c r="D123" s="45"/>
      <c r="E123" s="60" t="s">
        <v>39</v>
      </c>
      <c r="F123" s="61" t="s">
        <v>168</v>
      </c>
      <c r="G123" s="60" t="s">
        <v>136</v>
      </c>
      <c r="H123" s="62" t="s">
        <v>167</v>
      </c>
    </row>
    <row r="124" spans="1:8" x14ac:dyDescent="0.3">
      <c r="A124" s="74">
        <f>VALUE(RIGHT(A123,1))</f>
        <v>8</v>
      </c>
      <c r="B124" s="76"/>
      <c r="C124" s="28">
        <v>1</v>
      </c>
      <c r="D124" s="24" t="s">
        <v>206</v>
      </c>
      <c r="E124" s="84"/>
      <c r="F124" s="79"/>
      <c r="G124" s="90" t="str">
        <f>IF(OR(E124="",F124=""),"Please enter both selections using drop down list","OK")</f>
        <v>Please enter both selections using drop down list</v>
      </c>
      <c r="H124" s="93"/>
    </row>
    <row r="125" spans="1:8" x14ac:dyDescent="0.3">
      <c r="A125" s="74"/>
      <c r="B125" s="77"/>
      <c r="C125" s="29">
        <v>2</v>
      </c>
      <c r="D125" s="24" t="s">
        <v>207</v>
      </c>
      <c r="E125" s="85"/>
      <c r="F125" s="80"/>
      <c r="G125" s="91"/>
      <c r="H125" s="94"/>
    </row>
    <row r="126" spans="1:8" x14ac:dyDescent="0.3">
      <c r="A126" s="74"/>
      <c r="B126" s="77"/>
      <c r="C126" s="29">
        <v>3</v>
      </c>
      <c r="D126" s="24" t="s">
        <v>208</v>
      </c>
      <c r="E126" s="85"/>
      <c r="F126" s="80"/>
      <c r="G126" s="91"/>
      <c r="H126" s="94"/>
    </row>
    <row r="127" spans="1:8" ht="43.2" x14ac:dyDescent="0.3">
      <c r="A127" s="74"/>
      <c r="B127" s="77"/>
      <c r="C127" s="29">
        <v>4</v>
      </c>
      <c r="D127" s="24" t="s">
        <v>209</v>
      </c>
      <c r="E127" s="85"/>
      <c r="F127" s="80"/>
      <c r="G127" s="91"/>
      <c r="H127" s="94"/>
    </row>
    <row r="128" spans="1:8" ht="15" thickBot="1" x14ac:dyDescent="0.35">
      <c r="A128" s="75"/>
      <c r="B128" s="78"/>
      <c r="C128" s="30">
        <v>5</v>
      </c>
      <c r="D128" s="27" t="s">
        <v>210</v>
      </c>
      <c r="E128" s="86"/>
      <c r="F128" s="81"/>
      <c r="G128" s="92"/>
      <c r="H128" s="95"/>
    </row>
    <row r="129" spans="1:8" ht="15" thickBot="1" x14ac:dyDescent="0.35">
      <c r="D129" s="25"/>
      <c r="E129" s="59"/>
      <c r="F129" s="63"/>
      <c r="G129" s="59"/>
      <c r="H129" s="59"/>
    </row>
    <row r="130" spans="1:8" s="9" customFormat="1" ht="29.4" thickBot="1" x14ac:dyDescent="0.35">
      <c r="A130" s="41" t="s">
        <v>145</v>
      </c>
      <c r="B130" s="46" t="s">
        <v>66</v>
      </c>
      <c r="C130" s="46" t="s">
        <v>17</v>
      </c>
      <c r="D130" s="45"/>
      <c r="E130" s="60" t="s">
        <v>39</v>
      </c>
      <c r="F130" s="61" t="s">
        <v>168</v>
      </c>
      <c r="G130" s="60" t="s">
        <v>136</v>
      </c>
      <c r="H130" s="62" t="s">
        <v>167</v>
      </c>
    </row>
    <row r="131" spans="1:8" x14ac:dyDescent="0.3">
      <c r="A131" s="58"/>
      <c r="B131" s="96"/>
      <c r="C131" s="53"/>
      <c r="D131" s="24" t="s">
        <v>103</v>
      </c>
      <c r="E131" s="67"/>
      <c r="F131" s="68"/>
      <c r="G131" s="67"/>
      <c r="H131" s="97"/>
    </row>
    <row r="132" spans="1:8" ht="14.4" customHeight="1" x14ac:dyDescent="0.3">
      <c r="A132" s="74">
        <v>9</v>
      </c>
      <c r="B132" s="82"/>
      <c r="C132" s="54">
        <v>1</v>
      </c>
      <c r="D132" s="24" t="s">
        <v>107</v>
      </c>
      <c r="E132" s="84"/>
      <c r="F132" s="79"/>
      <c r="G132" s="90" t="str">
        <f>IF(OR(E132="",F132=""),"Please enter both selections using drop down list","OK")</f>
        <v>Please enter both selections using drop down list</v>
      </c>
      <c r="H132" s="97"/>
    </row>
    <row r="133" spans="1:8" x14ac:dyDescent="0.3">
      <c r="A133" s="74"/>
      <c r="B133" s="82"/>
      <c r="C133" s="53">
        <v>2</v>
      </c>
      <c r="D133" s="24" t="s">
        <v>211</v>
      </c>
      <c r="E133" s="85"/>
      <c r="F133" s="80"/>
      <c r="G133" s="91"/>
      <c r="H133" s="97"/>
    </row>
    <row r="134" spans="1:8" x14ac:dyDescent="0.3">
      <c r="A134" s="74"/>
      <c r="B134" s="82"/>
      <c r="C134" s="53">
        <v>3</v>
      </c>
      <c r="D134" s="72" t="s">
        <v>212</v>
      </c>
      <c r="E134" s="85"/>
      <c r="F134" s="80"/>
      <c r="G134" s="91"/>
      <c r="H134" s="97"/>
    </row>
    <row r="135" spans="1:8" x14ac:dyDescent="0.3">
      <c r="A135" s="74"/>
      <c r="B135" s="82"/>
      <c r="C135" s="53">
        <v>4</v>
      </c>
      <c r="D135" s="72" t="s">
        <v>213</v>
      </c>
      <c r="E135" s="85"/>
      <c r="F135" s="80"/>
      <c r="G135" s="91"/>
      <c r="H135" s="97"/>
    </row>
    <row r="136" spans="1:8" ht="15" thickBot="1" x14ac:dyDescent="0.35">
      <c r="A136" s="75"/>
      <c r="B136" s="56"/>
      <c r="C136" s="55">
        <v>5</v>
      </c>
      <c r="D136" s="73" t="s">
        <v>214</v>
      </c>
      <c r="E136" s="86"/>
      <c r="F136" s="81"/>
      <c r="G136" s="92"/>
      <c r="H136" s="98"/>
    </row>
    <row r="137" spans="1:8" ht="15" thickBot="1" x14ac:dyDescent="0.35">
      <c r="D137" s="25"/>
      <c r="E137" s="59"/>
      <c r="F137" s="63"/>
      <c r="G137" s="59"/>
      <c r="H137" s="59"/>
    </row>
    <row r="138" spans="1:8" s="9" customFormat="1" ht="28.8" x14ac:dyDescent="0.3">
      <c r="A138" s="41" t="s">
        <v>146</v>
      </c>
      <c r="B138" s="49" t="s">
        <v>67</v>
      </c>
      <c r="C138" s="46" t="s">
        <v>18</v>
      </c>
      <c r="D138" s="46"/>
      <c r="E138" s="60" t="s">
        <v>39</v>
      </c>
      <c r="F138" s="61" t="s">
        <v>168</v>
      </c>
      <c r="G138" s="60" t="s">
        <v>136</v>
      </c>
      <c r="H138" s="62" t="s">
        <v>167</v>
      </c>
    </row>
    <row r="139" spans="1:8" x14ac:dyDescent="0.3">
      <c r="A139" s="37"/>
      <c r="B139" s="50"/>
      <c r="C139" s="13" t="s">
        <v>104</v>
      </c>
      <c r="D139" s="9"/>
      <c r="E139" s="69"/>
      <c r="F139" s="70"/>
      <c r="G139" s="71"/>
      <c r="H139" s="88"/>
    </row>
    <row r="140" spans="1:8" ht="14.7" customHeight="1" x14ac:dyDescent="0.3">
      <c r="A140" s="74">
        <v>10</v>
      </c>
      <c r="B140" s="51"/>
      <c r="C140" s="28">
        <v>1</v>
      </c>
      <c r="D140" s="35" t="s">
        <v>134</v>
      </c>
      <c r="E140" s="84"/>
      <c r="F140" s="79"/>
      <c r="G140" s="90" t="str">
        <f>IF(OR(E140="",F140=""),"Please enter both selections using drop down list","OK")</f>
        <v>Please enter both selections using drop down list</v>
      </c>
      <c r="H140" s="88"/>
    </row>
    <row r="141" spans="1:8" x14ac:dyDescent="0.3">
      <c r="A141" s="82"/>
      <c r="B141" s="51"/>
      <c r="C141" s="29">
        <v>2</v>
      </c>
      <c r="D141" s="35" t="s">
        <v>131</v>
      </c>
      <c r="E141" s="85"/>
      <c r="F141" s="80"/>
      <c r="G141" s="91"/>
      <c r="H141" s="88"/>
    </row>
    <row r="142" spans="1:8" x14ac:dyDescent="0.3">
      <c r="A142" s="82"/>
      <c r="B142" s="51"/>
      <c r="C142" s="29">
        <v>3</v>
      </c>
      <c r="D142" s="35" t="s">
        <v>108</v>
      </c>
      <c r="E142" s="85"/>
      <c r="F142" s="80"/>
      <c r="G142" s="91"/>
      <c r="H142" s="88"/>
    </row>
    <row r="143" spans="1:8" x14ac:dyDescent="0.3">
      <c r="A143" s="82"/>
      <c r="B143" s="51"/>
      <c r="C143" s="29">
        <v>4</v>
      </c>
      <c r="D143" s="35" t="s">
        <v>132</v>
      </c>
      <c r="E143" s="85"/>
      <c r="F143" s="80"/>
      <c r="G143" s="91"/>
      <c r="H143" s="88"/>
    </row>
    <row r="144" spans="1:8" ht="15" thickBot="1" x14ac:dyDescent="0.35">
      <c r="A144" s="83"/>
      <c r="B144" s="52"/>
      <c r="C144" s="30">
        <v>5</v>
      </c>
      <c r="D144" s="36" t="s">
        <v>133</v>
      </c>
      <c r="E144" s="86"/>
      <c r="F144" s="81"/>
      <c r="G144" s="92"/>
      <c r="H144" s="99"/>
    </row>
    <row r="145" spans="1:8" ht="15" thickBot="1" x14ac:dyDescent="0.35">
      <c r="D145" s="25"/>
      <c r="E145" s="59"/>
      <c r="F145" s="63"/>
      <c r="G145" s="59"/>
      <c r="H145" s="59"/>
    </row>
    <row r="146" spans="1:8" s="9" customFormat="1" ht="28.8" x14ac:dyDescent="0.3">
      <c r="A146" s="41" t="s">
        <v>147</v>
      </c>
      <c r="B146" s="45" t="s">
        <v>49</v>
      </c>
      <c r="C146" s="46" t="s">
        <v>23</v>
      </c>
      <c r="D146" s="45"/>
      <c r="E146" s="60" t="s">
        <v>39</v>
      </c>
      <c r="F146" s="61" t="s">
        <v>168</v>
      </c>
      <c r="G146" s="60" t="s">
        <v>136</v>
      </c>
      <c r="H146" s="62" t="s">
        <v>167</v>
      </c>
    </row>
    <row r="147" spans="1:8" ht="43.2" x14ac:dyDescent="0.3">
      <c r="A147" s="74">
        <f>VALUE(RIGHT(A146,2))</f>
        <v>11</v>
      </c>
      <c r="B147" s="76"/>
      <c r="C147" s="28">
        <v>1</v>
      </c>
      <c r="D147" s="24" t="s">
        <v>215</v>
      </c>
      <c r="E147" s="84"/>
      <c r="F147" s="79"/>
      <c r="G147" s="90" t="str">
        <f>IF(OR(E147="",F147=""),"Please enter both selections using drop down list","OK")</f>
        <v>Please enter both selections using drop down list</v>
      </c>
      <c r="H147" s="93"/>
    </row>
    <row r="148" spans="1:8" ht="43.2" x14ac:dyDescent="0.3">
      <c r="A148" s="74"/>
      <c r="B148" s="77"/>
      <c r="C148" s="29">
        <v>2</v>
      </c>
      <c r="D148" s="24" t="s">
        <v>216</v>
      </c>
      <c r="E148" s="85"/>
      <c r="F148" s="80"/>
      <c r="G148" s="91"/>
      <c r="H148" s="94"/>
    </row>
    <row r="149" spans="1:8" ht="28.8" x14ac:dyDescent="0.3">
      <c r="A149" s="74"/>
      <c r="B149" s="77"/>
      <c r="C149" s="29">
        <v>3</v>
      </c>
      <c r="D149" s="24" t="s">
        <v>217</v>
      </c>
      <c r="E149" s="85"/>
      <c r="F149" s="80"/>
      <c r="G149" s="91"/>
      <c r="H149" s="94"/>
    </row>
    <row r="150" spans="1:8" ht="43.2" x14ac:dyDescent="0.3">
      <c r="A150" s="74"/>
      <c r="B150" s="77"/>
      <c r="C150" s="29">
        <v>4</v>
      </c>
      <c r="D150" s="24" t="s">
        <v>218</v>
      </c>
      <c r="E150" s="85"/>
      <c r="F150" s="80"/>
      <c r="G150" s="91"/>
      <c r="H150" s="94"/>
    </row>
    <row r="151" spans="1:8" ht="29.4" thickBot="1" x14ac:dyDescent="0.35">
      <c r="A151" s="75"/>
      <c r="B151" s="78"/>
      <c r="C151" s="30">
        <v>5</v>
      </c>
      <c r="D151" s="27" t="s">
        <v>219</v>
      </c>
      <c r="E151" s="86"/>
      <c r="F151" s="81"/>
      <c r="G151" s="92"/>
      <c r="H151" s="95"/>
    </row>
    <row r="152" spans="1:8" ht="15" thickBot="1" x14ac:dyDescent="0.35">
      <c r="D152" s="25"/>
      <c r="E152" s="59"/>
      <c r="F152" s="63"/>
      <c r="G152" s="59"/>
      <c r="H152" s="59"/>
    </row>
    <row r="153" spans="1:8" s="9" customFormat="1" ht="28.8" x14ac:dyDescent="0.3">
      <c r="A153" s="41" t="s">
        <v>148</v>
      </c>
      <c r="B153" s="45" t="s">
        <v>50</v>
      </c>
      <c r="C153" s="46" t="s">
        <v>22</v>
      </c>
      <c r="D153" s="45"/>
      <c r="E153" s="60" t="s">
        <v>39</v>
      </c>
      <c r="F153" s="61" t="s">
        <v>168</v>
      </c>
      <c r="G153" s="60" t="s">
        <v>136</v>
      </c>
      <c r="H153" s="62" t="s">
        <v>167</v>
      </c>
    </row>
    <row r="154" spans="1:8" ht="28.8" customHeight="1" x14ac:dyDescent="0.3">
      <c r="A154" s="74">
        <f>VALUE(RIGHT(A153,2))</f>
        <v>12</v>
      </c>
      <c r="B154" s="76"/>
      <c r="C154" s="28">
        <v>1</v>
      </c>
      <c r="D154" s="24" t="s">
        <v>220</v>
      </c>
      <c r="E154" s="84"/>
      <c r="F154" s="79"/>
      <c r="G154" s="90" t="str">
        <f>IF(OR(E154="",F154=""),"Please enter both selections using drop down list","OK")</f>
        <v>Please enter both selections using drop down list</v>
      </c>
      <c r="H154" s="93"/>
    </row>
    <row r="155" spans="1:8" ht="43.2" x14ac:dyDescent="0.3">
      <c r="A155" s="74"/>
      <c r="B155" s="77"/>
      <c r="C155" s="29">
        <v>2</v>
      </c>
      <c r="D155" s="24" t="s">
        <v>221</v>
      </c>
      <c r="E155" s="85"/>
      <c r="F155" s="80"/>
      <c r="G155" s="91"/>
      <c r="H155" s="94"/>
    </row>
    <row r="156" spans="1:8" ht="57.6" x14ac:dyDescent="0.3">
      <c r="A156" s="74"/>
      <c r="B156" s="77"/>
      <c r="C156" s="29">
        <v>3</v>
      </c>
      <c r="D156" s="24" t="s">
        <v>109</v>
      </c>
      <c r="E156" s="85"/>
      <c r="F156" s="80"/>
      <c r="G156" s="91"/>
      <c r="H156" s="94"/>
    </row>
    <row r="157" spans="1:8" ht="57.6" x14ac:dyDescent="0.3">
      <c r="A157" s="74"/>
      <c r="B157" s="77"/>
      <c r="C157" s="29">
        <v>4</v>
      </c>
      <c r="D157" s="24" t="s">
        <v>110</v>
      </c>
      <c r="E157" s="85"/>
      <c r="F157" s="80"/>
      <c r="G157" s="91"/>
      <c r="H157" s="94"/>
    </row>
    <row r="158" spans="1:8" ht="43.8" thickBot="1" x14ac:dyDescent="0.35">
      <c r="A158" s="75"/>
      <c r="B158" s="78"/>
      <c r="C158" s="30">
        <v>5</v>
      </c>
      <c r="D158" s="27" t="s">
        <v>222</v>
      </c>
      <c r="E158" s="86"/>
      <c r="F158" s="81"/>
      <c r="G158" s="92"/>
      <c r="H158" s="95"/>
    </row>
    <row r="159" spans="1:8" ht="15" thickBot="1" x14ac:dyDescent="0.35">
      <c r="D159" s="25"/>
      <c r="E159" s="59"/>
      <c r="F159" s="63"/>
      <c r="G159" s="59"/>
      <c r="H159" s="59"/>
    </row>
    <row r="160" spans="1:8" s="9" customFormat="1" ht="28.8" x14ac:dyDescent="0.3">
      <c r="A160" s="41" t="s">
        <v>149</v>
      </c>
      <c r="B160" s="47" t="s">
        <v>68</v>
      </c>
      <c r="C160" s="48" t="s">
        <v>0</v>
      </c>
      <c r="D160" s="47"/>
      <c r="E160" s="60" t="s">
        <v>39</v>
      </c>
      <c r="F160" s="61" t="s">
        <v>168</v>
      </c>
      <c r="G160" s="60" t="s">
        <v>136</v>
      </c>
      <c r="H160" s="62" t="s">
        <v>167</v>
      </c>
    </row>
    <row r="161" spans="1:8" ht="57.6" x14ac:dyDescent="0.3">
      <c r="A161" s="74">
        <f>VALUE(RIGHT(A160,2))</f>
        <v>13</v>
      </c>
      <c r="B161" s="76"/>
      <c r="C161" s="28">
        <v>1</v>
      </c>
      <c r="D161" s="24" t="s">
        <v>223</v>
      </c>
      <c r="E161" s="84"/>
      <c r="F161" s="79"/>
      <c r="G161" s="90" t="str">
        <f>IF(OR(E161="",F161=""),"Please enter both selections using drop down list","OK")</f>
        <v>Please enter both selections using drop down list</v>
      </c>
      <c r="H161" s="87"/>
    </row>
    <row r="162" spans="1:8" ht="57.6" x14ac:dyDescent="0.3">
      <c r="A162" s="74"/>
      <c r="B162" s="77"/>
      <c r="C162" s="29">
        <v>2</v>
      </c>
      <c r="D162" s="24" t="s">
        <v>224</v>
      </c>
      <c r="E162" s="85"/>
      <c r="F162" s="80"/>
      <c r="G162" s="91"/>
      <c r="H162" s="88"/>
    </row>
    <row r="163" spans="1:8" ht="72" x14ac:dyDescent="0.3">
      <c r="A163" s="74"/>
      <c r="B163" s="77"/>
      <c r="C163" s="29">
        <v>3</v>
      </c>
      <c r="D163" s="24" t="s">
        <v>225</v>
      </c>
      <c r="E163" s="85"/>
      <c r="F163" s="80"/>
      <c r="G163" s="91"/>
      <c r="H163" s="88"/>
    </row>
    <row r="164" spans="1:8" ht="57.6" x14ac:dyDescent="0.3">
      <c r="A164" s="74"/>
      <c r="B164" s="77"/>
      <c r="C164" s="29">
        <v>4</v>
      </c>
      <c r="D164" s="24" t="s">
        <v>226</v>
      </c>
      <c r="E164" s="85"/>
      <c r="F164" s="80"/>
      <c r="G164" s="91"/>
      <c r="H164" s="88"/>
    </row>
    <row r="165" spans="1:8" ht="29.4" thickBot="1" x14ac:dyDescent="0.35">
      <c r="A165" s="75"/>
      <c r="B165" s="78"/>
      <c r="C165" s="30">
        <v>5</v>
      </c>
      <c r="D165" s="24" t="s">
        <v>227</v>
      </c>
      <c r="E165" s="86"/>
      <c r="F165" s="81"/>
      <c r="G165" s="92"/>
      <c r="H165" s="89"/>
    </row>
    <row r="166" spans="1:8" ht="15" thickBot="1" x14ac:dyDescent="0.35">
      <c r="D166" s="25"/>
      <c r="E166" s="59"/>
      <c r="F166" s="63"/>
      <c r="G166" s="59"/>
      <c r="H166" s="59"/>
    </row>
    <row r="167" spans="1:8" s="9" customFormat="1" ht="28.8" x14ac:dyDescent="0.3">
      <c r="A167" s="41" t="s">
        <v>150</v>
      </c>
      <c r="B167" s="45" t="s">
        <v>69</v>
      </c>
      <c r="C167" s="46" t="s">
        <v>1</v>
      </c>
      <c r="D167" s="45"/>
      <c r="E167" s="60" t="s">
        <v>39</v>
      </c>
      <c r="F167" s="61" t="s">
        <v>168</v>
      </c>
      <c r="G167" s="60" t="s">
        <v>136</v>
      </c>
      <c r="H167" s="62" t="s">
        <v>167</v>
      </c>
    </row>
    <row r="168" spans="1:8" x14ac:dyDescent="0.3">
      <c r="A168" s="74">
        <f>VALUE(RIGHT(A167,2))</f>
        <v>14</v>
      </c>
      <c r="B168" s="76"/>
      <c r="C168" s="28">
        <v>1</v>
      </c>
      <c r="D168" s="24" t="s">
        <v>228</v>
      </c>
      <c r="E168" s="84"/>
      <c r="F168" s="79"/>
      <c r="G168" s="90" t="str">
        <f>IF(OR(E168="",F168=""),"Please enter both selections using drop down list","OK")</f>
        <v>Please enter both selections using drop down list</v>
      </c>
      <c r="H168" s="93"/>
    </row>
    <row r="169" spans="1:8" x14ac:dyDescent="0.3">
      <c r="A169" s="74"/>
      <c r="B169" s="77"/>
      <c r="C169" s="29">
        <v>2</v>
      </c>
      <c r="D169" s="24" t="s">
        <v>229</v>
      </c>
      <c r="E169" s="85"/>
      <c r="F169" s="80"/>
      <c r="G169" s="91"/>
      <c r="H169" s="94"/>
    </row>
    <row r="170" spans="1:8" ht="28.8" x14ac:dyDescent="0.3">
      <c r="A170" s="74"/>
      <c r="B170" s="77"/>
      <c r="C170" s="29">
        <v>3</v>
      </c>
      <c r="D170" s="24" t="s">
        <v>230</v>
      </c>
      <c r="E170" s="85"/>
      <c r="F170" s="80"/>
      <c r="G170" s="91"/>
      <c r="H170" s="94"/>
    </row>
    <row r="171" spans="1:8" x14ac:dyDescent="0.3">
      <c r="A171" s="74"/>
      <c r="B171" s="77"/>
      <c r="C171" s="29">
        <v>4</v>
      </c>
      <c r="D171" s="24" t="s">
        <v>231</v>
      </c>
      <c r="E171" s="85"/>
      <c r="F171" s="80"/>
      <c r="G171" s="91"/>
      <c r="H171" s="94"/>
    </row>
    <row r="172" spans="1:8" ht="15" thickBot="1" x14ac:dyDescent="0.35">
      <c r="A172" s="75"/>
      <c r="B172" s="78"/>
      <c r="C172" s="30">
        <v>5</v>
      </c>
      <c r="D172" s="27" t="s">
        <v>232</v>
      </c>
      <c r="E172" s="86"/>
      <c r="F172" s="81"/>
      <c r="G172" s="92"/>
      <c r="H172" s="95"/>
    </row>
    <row r="173" spans="1:8" ht="15" thickBot="1" x14ac:dyDescent="0.35">
      <c r="D173" s="25"/>
      <c r="E173" s="59"/>
      <c r="F173" s="63"/>
      <c r="G173" s="59"/>
      <c r="H173" s="59"/>
    </row>
    <row r="174" spans="1:8" s="9" customFormat="1" ht="28.8" x14ac:dyDescent="0.3">
      <c r="A174" s="41" t="s">
        <v>151</v>
      </c>
      <c r="B174" s="45" t="s">
        <v>70</v>
      </c>
      <c r="C174" s="46" t="s">
        <v>2</v>
      </c>
      <c r="D174" s="45"/>
      <c r="E174" s="60" t="s">
        <v>39</v>
      </c>
      <c r="F174" s="61" t="s">
        <v>168</v>
      </c>
      <c r="G174" s="60" t="s">
        <v>136</v>
      </c>
      <c r="H174" s="62" t="s">
        <v>167</v>
      </c>
    </row>
    <row r="175" spans="1:8" x14ac:dyDescent="0.3">
      <c r="A175" s="74">
        <f>VALUE(RIGHT(A174,2))</f>
        <v>15</v>
      </c>
      <c r="B175" s="76"/>
      <c r="C175" s="28">
        <v>1</v>
      </c>
      <c r="D175" s="24" t="s">
        <v>233</v>
      </c>
      <c r="E175" s="84"/>
      <c r="F175" s="79"/>
      <c r="G175" s="90" t="str">
        <f>IF(OR(E175="",F175=""),"Please enter both selections using drop down list","OK")</f>
        <v>Please enter both selections using drop down list</v>
      </c>
      <c r="H175" s="93"/>
    </row>
    <row r="176" spans="1:8" x14ac:dyDescent="0.3">
      <c r="A176" s="74"/>
      <c r="B176" s="77"/>
      <c r="C176" s="29">
        <v>2</v>
      </c>
      <c r="D176" s="24" t="s">
        <v>234</v>
      </c>
      <c r="E176" s="85"/>
      <c r="F176" s="80"/>
      <c r="G176" s="91"/>
      <c r="H176" s="94"/>
    </row>
    <row r="177" spans="1:8" x14ac:dyDescent="0.3">
      <c r="A177" s="74"/>
      <c r="B177" s="77"/>
      <c r="C177" s="29">
        <v>3</v>
      </c>
      <c r="D177" s="24" t="s">
        <v>235</v>
      </c>
      <c r="E177" s="85"/>
      <c r="F177" s="80"/>
      <c r="G177" s="91"/>
      <c r="H177" s="94"/>
    </row>
    <row r="178" spans="1:8" ht="28.8" x14ac:dyDescent="0.3">
      <c r="A178" s="74"/>
      <c r="B178" s="77"/>
      <c r="C178" s="29">
        <v>4</v>
      </c>
      <c r="D178" s="24" t="s">
        <v>236</v>
      </c>
      <c r="E178" s="85"/>
      <c r="F178" s="80"/>
      <c r="G178" s="91"/>
      <c r="H178" s="94"/>
    </row>
    <row r="179" spans="1:8" ht="29.4" thickBot="1" x14ac:dyDescent="0.35">
      <c r="A179" s="75"/>
      <c r="B179" s="78"/>
      <c r="C179" s="30">
        <v>5</v>
      </c>
      <c r="D179" s="27" t="s">
        <v>237</v>
      </c>
      <c r="E179" s="86"/>
      <c r="F179" s="81"/>
      <c r="G179" s="92"/>
      <c r="H179" s="95"/>
    </row>
    <row r="180" spans="1:8" ht="15" thickBot="1" x14ac:dyDescent="0.35">
      <c r="D180" s="25"/>
      <c r="E180" s="59"/>
      <c r="F180" s="63"/>
      <c r="G180" s="59"/>
      <c r="H180" s="59"/>
    </row>
    <row r="181" spans="1:8" s="9" customFormat="1" ht="28.8" x14ac:dyDescent="0.3">
      <c r="A181" s="41" t="s">
        <v>152</v>
      </c>
      <c r="B181" s="45" t="s">
        <v>71</v>
      </c>
      <c r="C181" s="46" t="s">
        <v>29</v>
      </c>
      <c r="D181" s="45"/>
      <c r="E181" s="60" t="s">
        <v>39</v>
      </c>
      <c r="F181" s="61" t="s">
        <v>168</v>
      </c>
      <c r="G181" s="60" t="s">
        <v>136</v>
      </c>
      <c r="H181" s="62" t="s">
        <v>167</v>
      </c>
    </row>
    <row r="182" spans="1:8" x14ac:dyDescent="0.3">
      <c r="A182" s="74">
        <f>VALUE(RIGHT(A181,2))</f>
        <v>16</v>
      </c>
      <c r="B182" s="76"/>
      <c r="C182" s="28">
        <v>1</v>
      </c>
      <c r="D182" s="24" t="s">
        <v>238</v>
      </c>
      <c r="E182" s="84"/>
      <c r="F182" s="79"/>
      <c r="G182" s="90" t="str">
        <f>IF(OR(E182="",F182=""),"Please enter both selections using drop down list","OK")</f>
        <v>Please enter both selections using drop down list</v>
      </c>
      <c r="H182" s="93"/>
    </row>
    <row r="183" spans="1:8" ht="43.2" x14ac:dyDescent="0.3">
      <c r="A183" s="74"/>
      <c r="B183" s="77"/>
      <c r="C183" s="29">
        <v>2</v>
      </c>
      <c r="D183" s="24" t="s">
        <v>239</v>
      </c>
      <c r="E183" s="85"/>
      <c r="F183" s="80"/>
      <c r="G183" s="91"/>
      <c r="H183" s="94"/>
    </row>
    <row r="184" spans="1:8" ht="28.8" x14ac:dyDescent="0.3">
      <c r="A184" s="74"/>
      <c r="B184" s="77"/>
      <c r="C184" s="29">
        <v>3</v>
      </c>
      <c r="D184" s="24" t="s">
        <v>240</v>
      </c>
      <c r="E184" s="85"/>
      <c r="F184" s="80"/>
      <c r="G184" s="91"/>
      <c r="H184" s="94"/>
    </row>
    <row r="185" spans="1:8" x14ac:dyDescent="0.3">
      <c r="A185" s="74"/>
      <c r="B185" s="77"/>
      <c r="C185" s="29">
        <v>4</v>
      </c>
      <c r="D185" s="24" t="s">
        <v>241</v>
      </c>
      <c r="E185" s="85"/>
      <c r="F185" s="80"/>
      <c r="G185" s="91"/>
      <c r="H185" s="94"/>
    </row>
    <row r="186" spans="1:8" ht="15" thickBot="1" x14ac:dyDescent="0.35">
      <c r="A186" s="75"/>
      <c r="B186" s="78"/>
      <c r="C186" s="30">
        <v>5</v>
      </c>
      <c r="D186" s="27" t="s">
        <v>242</v>
      </c>
      <c r="E186" s="86"/>
      <c r="F186" s="81"/>
      <c r="G186" s="92"/>
      <c r="H186" s="95"/>
    </row>
    <row r="187" spans="1:8" ht="15" thickBot="1" x14ac:dyDescent="0.35">
      <c r="D187" s="25"/>
      <c r="E187" s="59"/>
      <c r="F187" s="63"/>
      <c r="G187" s="59"/>
      <c r="H187" s="59"/>
    </row>
    <row r="188" spans="1:8" s="9" customFormat="1" ht="28.8" x14ac:dyDescent="0.3">
      <c r="A188" s="41" t="s">
        <v>153</v>
      </c>
      <c r="B188" s="45" t="s">
        <v>72</v>
      </c>
      <c r="C188" s="46" t="s">
        <v>30</v>
      </c>
      <c r="D188" s="45"/>
      <c r="E188" s="60" t="s">
        <v>39</v>
      </c>
      <c r="F188" s="61" t="s">
        <v>168</v>
      </c>
      <c r="G188" s="60" t="s">
        <v>136</v>
      </c>
      <c r="H188" s="62" t="s">
        <v>167</v>
      </c>
    </row>
    <row r="189" spans="1:8" x14ac:dyDescent="0.3">
      <c r="A189" s="74">
        <f>VALUE(RIGHT(A188,2))</f>
        <v>17</v>
      </c>
      <c r="B189" s="76"/>
      <c r="C189" s="28">
        <v>1</v>
      </c>
      <c r="D189" s="24" t="s">
        <v>243</v>
      </c>
      <c r="E189" s="84"/>
      <c r="F189" s="79"/>
      <c r="G189" s="90" t="str">
        <f>IF(OR(E189="",F189=""),"Please enter both selections using drop down list","OK")</f>
        <v>Please enter both selections using drop down list</v>
      </c>
      <c r="H189" s="93"/>
    </row>
    <row r="190" spans="1:8" x14ac:dyDescent="0.3">
      <c r="A190" s="74"/>
      <c r="B190" s="77"/>
      <c r="C190" s="29">
        <v>2</v>
      </c>
      <c r="D190" s="24" t="s">
        <v>244</v>
      </c>
      <c r="E190" s="85"/>
      <c r="F190" s="80"/>
      <c r="G190" s="91"/>
      <c r="H190" s="94"/>
    </row>
    <row r="191" spans="1:8" ht="28.8" x14ac:dyDescent="0.3">
      <c r="A191" s="74"/>
      <c r="B191" s="77"/>
      <c r="C191" s="29">
        <v>3</v>
      </c>
      <c r="D191" s="24" t="s">
        <v>245</v>
      </c>
      <c r="E191" s="85"/>
      <c r="F191" s="80"/>
      <c r="G191" s="91"/>
      <c r="H191" s="94"/>
    </row>
    <row r="192" spans="1:8" ht="28.8" x14ac:dyDescent="0.3">
      <c r="A192" s="74"/>
      <c r="B192" s="77"/>
      <c r="C192" s="29">
        <v>4</v>
      </c>
      <c r="D192" s="24" t="s">
        <v>246</v>
      </c>
      <c r="E192" s="85"/>
      <c r="F192" s="80"/>
      <c r="G192" s="91"/>
      <c r="H192" s="94"/>
    </row>
    <row r="193" spans="1:8" ht="29.4" thickBot="1" x14ac:dyDescent="0.35">
      <c r="A193" s="75"/>
      <c r="B193" s="78"/>
      <c r="C193" s="30">
        <v>5</v>
      </c>
      <c r="D193" s="27" t="s">
        <v>247</v>
      </c>
      <c r="E193" s="86"/>
      <c r="F193" s="81"/>
      <c r="G193" s="92"/>
      <c r="H193" s="95"/>
    </row>
    <row r="194" spans="1:8" ht="15" thickBot="1" x14ac:dyDescent="0.35">
      <c r="D194" s="25"/>
      <c r="E194" s="59"/>
      <c r="F194" s="63"/>
      <c r="G194" s="59"/>
      <c r="H194" s="59"/>
    </row>
    <row r="195" spans="1:8" s="9" customFormat="1" ht="28.8" x14ac:dyDescent="0.3">
      <c r="A195" s="41" t="s">
        <v>154</v>
      </c>
      <c r="B195" s="45" t="s">
        <v>73</v>
      </c>
      <c r="C195" s="46" t="s">
        <v>31</v>
      </c>
      <c r="D195" s="45"/>
      <c r="E195" s="60" t="s">
        <v>39</v>
      </c>
      <c r="F195" s="61" t="s">
        <v>168</v>
      </c>
      <c r="G195" s="60" t="s">
        <v>136</v>
      </c>
      <c r="H195" s="62" t="s">
        <v>167</v>
      </c>
    </row>
    <row r="196" spans="1:8" x14ac:dyDescent="0.3">
      <c r="A196" s="74">
        <f>VALUE(RIGHT(A195,2))</f>
        <v>18</v>
      </c>
      <c r="B196" s="76"/>
      <c r="C196" s="28">
        <v>1</v>
      </c>
      <c r="D196" s="24" t="s">
        <v>248</v>
      </c>
      <c r="E196" s="84"/>
      <c r="F196" s="79"/>
      <c r="G196" s="90" t="str">
        <f>IF(OR(E196="",F196=""),"Please enter both selections using drop down list","OK")</f>
        <v>Please enter both selections using drop down list</v>
      </c>
      <c r="H196" s="93"/>
    </row>
    <row r="197" spans="1:8" ht="28.8" x14ac:dyDescent="0.3">
      <c r="A197" s="74"/>
      <c r="B197" s="77"/>
      <c r="C197" s="29">
        <v>2</v>
      </c>
      <c r="D197" s="24" t="s">
        <v>249</v>
      </c>
      <c r="E197" s="85"/>
      <c r="F197" s="80"/>
      <c r="G197" s="91"/>
      <c r="H197" s="94"/>
    </row>
    <row r="198" spans="1:8" ht="43.2" x14ac:dyDescent="0.3">
      <c r="A198" s="74"/>
      <c r="B198" s="77"/>
      <c r="C198" s="29">
        <v>3</v>
      </c>
      <c r="D198" s="24" t="s">
        <v>250</v>
      </c>
      <c r="E198" s="85"/>
      <c r="F198" s="80"/>
      <c r="G198" s="91"/>
      <c r="H198" s="94"/>
    </row>
    <row r="199" spans="1:8" ht="28.8" x14ac:dyDescent="0.3">
      <c r="A199" s="74"/>
      <c r="B199" s="77"/>
      <c r="C199" s="29">
        <v>4</v>
      </c>
      <c r="D199" s="24" t="s">
        <v>251</v>
      </c>
      <c r="E199" s="85"/>
      <c r="F199" s="80"/>
      <c r="G199" s="91"/>
      <c r="H199" s="94"/>
    </row>
    <row r="200" spans="1:8" ht="29.4" thickBot="1" x14ac:dyDescent="0.35">
      <c r="A200" s="75"/>
      <c r="B200" s="78"/>
      <c r="C200" s="30">
        <v>5</v>
      </c>
      <c r="D200" s="27" t="s">
        <v>252</v>
      </c>
      <c r="E200" s="86"/>
      <c r="F200" s="81"/>
      <c r="G200" s="92"/>
      <c r="H200" s="95"/>
    </row>
    <row r="201" spans="1:8" ht="15" thickBot="1" x14ac:dyDescent="0.35">
      <c r="D201" s="25"/>
      <c r="E201" s="59"/>
      <c r="F201" s="63"/>
      <c r="G201" s="59"/>
      <c r="H201" s="59"/>
    </row>
    <row r="202" spans="1:8" s="9" customFormat="1" ht="28.8" x14ac:dyDescent="0.3">
      <c r="A202" s="41" t="s">
        <v>155</v>
      </c>
      <c r="B202" s="45" t="s">
        <v>74</v>
      </c>
      <c r="C202" s="46" t="s">
        <v>3</v>
      </c>
      <c r="D202" s="45"/>
      <c r="E202" s="60" t="s">
        <v>39</v>
      </c>
      <c r="F202" s="61" t="s">
        <v>168</v>
      </c>
      <c r="G202" s="60" t="s">
        <v>136</v>
      </c>
      <c r="H202" s="62" t="s">
        <v>167</v>
      </c>
    </row>
    <row r="203" spans="1:8" x14ac:dyDescent="0.3">
      <c r="A203" s="74">
        <f>VALUE(RIGHT(A202,2))</f>
        <v>19</v>
      </c>
      <c r="B203" s="76"/>
      <c r="C203" s="28">
        <v>1</v>
      </c>
      <c r="D203" s="24" t="s">
        <v>253</v>
      </c>
      <c r="E203" s="84"/>
      <c r="F203" s="79"/>
      <c r="G203" s="90" t="str">
        <f>IF(OR(E203="",F203=""),"Please enter both selections using drop down list","OK")</f>
        <v>Please enter both selections using drop down list</v>
      </c>
      <c r="H203" s="93"/>
    </row>
    <row r="204" spans="1:8" ht="28.8" x14ac:dyDescent="0.3">
      <c r="A204" s="74"/>
      <c r="B204" s="77"/>
      <c r="C204" s="29">
        <v>2</v>
      </c>
      <c r="D204" s="24" t="s">
        <v>254</v>
      </c>
      <c r="E204" s="85"/>
      <c r="F204" s="80"/>
      <c r="G204" s="91"/>
      <c r="H204" s="94"/>
    </row>
    <row r="205" spans="1:8" ht="43.2" x14ac:dyDescent="0.3">
      <c r="A205" s="74"/>
      <c r="B205" s="77"/>
      <c r="C205" s="29">
        <v>3</v>
      </c>
      <c r="D205" s="24" t="s">
        <v>255</v>
      </c>
      <c r="E205" s="85"/>
      <c r="F205" s="80"/>
      <c r="G205" s="91"/>
      <c r="H205" s="94"/>
    </row>
    <row r="206" spans="1:8" ht="43.2" x14ac:dyDescent="0.3">
      <c r="A206" s="74"/>
      <c r="B206" s="77"/>
      <c r="C206" s="29">
        <v>4</v>
      </c>
      <c r="D206" s="24" t="s">
        <v>256</v>
      </c>
      <c r="E206" s="85"/>
      <c r="F206" s="80"/>
      <c r="G206" s="91"/>
      <c r="H206" s="94"/>
    </row>
    <row r="207" spans="1:8" ht="29.4" thickBot="1" x14ac:dyDescent="0.35">
      <c r="A207" s="75"/>
      <c r="B207" s="78"/>
      <c r="C207" s="30">
        <v>5</v>
      </c>
      <c r="D207" s="27" t="s">
        <v>257</v>
      </c>
      <c r="E207" s="86"/>
      <c r="F207" s="81"/>
      <c r="G207" s="92"/>
      <c r="H207" s="95"/>
    </row>
    <row r="208" spans="1:8" ht="15" thickBot="1" x14ac:dyDescent="0.35">
      <c r="D208" s="25"/>
      <c r="E208" s="59"/>
      <c r="F208" s="63"/>
      <c r="G208" s="59"/>
      <c r="H208" s="59"/>
    </row>
    <row r="209" spans="1:8" s="9" customFormat="1" ht="28.8" x14ac:dyDescent="0.3">
      <c r="A209" s="41" t="s">
        <v>156</v>
      </c>
      <c r="B209" s="45" t="s">
        <v>75</v>
      </c>
      <c r="C209" s="46" t="s">
        <v>4</v>
      </c>
      <c r="D209" s="45"/>
      <c r="E209" s="60" t="s">
        <v>39</v>
      </c>
      <c r="F209" s="61" t="s">
        <v>168</v>
      </c>
      <c r="G209" s="60" t="s">
        <v>136</v>
      </c>
      <c r="H209" s="62" t="s">
        <v>167</v>
      </c>
    </row>
    <row r="210" spans="1:8" x14ac:dyDescent="0.3">
      <c r="A210" s="74">
        <f>VALUE(RIGHT(A209,2))</f>
        <v>20</v>
      </c>
      <c r="B210" s="76"/>
      <c r="C210" s="28">
        <v>1</v>
      </c>
      <c r="D210" s="24" t="s">
        <v>258</v>
      </c>
      <c r="E210" s="84"/>
      <c r="F210" s="79"/>
      <c r="G210" s="90" t="str">
        <f>IF(OR(E210="",F210=""),"Please enter both selections using drop down list","OK")</f>
        <v>Please enter both selections using drop down list</v>
      </c>
      <c r="H210" s="93"/>
    </row>
    <row r="211" spans="1:8" x14ac:dyDescent="0.3">
      <c r="A211" s="74"/>
      <c r="B211" s="77"/>
      <c r="C211" s="29">
        <v>2</v>
      </c>
      <c r="D211" s="24" t="s">
        <v>259</v>
      </c>
      <c r="E211" s="85"/>
      <c r="F211" s="80"/>
      <c r="G211" s="91"/>
      <c r="H211" s="94"/>
    </row>
    <row r="212" spans="1:8" ht="28.8" x14ac:dyDescent="0.3">
      <c r="A212" s="74"/>
      <c r="B212" s="77"/>
      <c r="C212" s="29">
        <v>3</v>
      </c>
      <c r="D212" s="24" t="s">
        <v>260</v>
      </c>
      <c r="E212" s="85"/>
      <c r="F212" s="80"/>
      <c r="G212" s="91"/>
      <c r="H212" s="94"/>
    </row>
    <row r="213" spans="1:8" x14ac:dyDescent="0.3">
      <c r="A213" s="74"/>
      <c r="B213" s="77"/>
      <c r="C213" s="29">
        <v>4</v>
      </c>
      <c r="D213" s="24" t="s">
        <v>261</v>
      </c>
      <c r="E213" s="85"/>
      <c r="F213" s="80"/>
      <c r="G213" s="91"/>
      <c r="H213" s="94"/>
    </row>
    <row r="214" spans="1:8" ht="29.4" thickBot="1" x14ac:dyDescent="0.35">
      <c r="A214" s="75"/>
      <c r="B214" s="78"/>
      <c r="C214" s="30">
        <v>5</v>
      </c>
      <c r="D214" s="27" t="s">
        <v>262</v>
      </c>
      <c r="E214" s="86"/>
      <c r="F214" s="81"/>
      <c r="G214" s="92"/>
      <c r="H214" s="95"/>
    </row>
    <row r="215" spans="1:8" ht="15" thickBot="1" x14ac:dyDescent="0.35">
      <c r="D215" s="25"/>
      <c r="E215" s="59"/>
      <c r="F215" s="63"/>
      <c r="G215" s="59"/>
      <c r="H215" s="59"/>
    </row>
    <row r="216" spans="1:8" s="9" customFormat="1" ht="28.8" x14ac:dyDescent="0.3">
      <c r="A216" s="41" t="s">
        <v>157</v>
      </c>
      <c r="B216" s="47" t="s">
        <v>76</v>
      </c>
      <c r="C216" s="48" t="s">
        <v>5</v>
      </c>
      <c r="D216" s="47"/>
      <c r="E216" s="60" t="s">
        <v>39</v>
      </c>
      <c r="F216" s="61" t="s">
        <v>168</v>
      </c>
      <c r="G216" s="60" t="s">
        <v>136</v>
      </c>
      <c r="H216" s="62" t="s">
        <v>167</v>
      </c>
    </row>
    <row r="217" spans="1:8" ht="43.2" x14ac:dyDescent="0.3">
      <c r="A217" s="74">
        <f>VALUE(RIGHT(A216,2))</f>
        <v>21</v>
      </c>
      <c r="B217" s="76"/>
      <c r="C217" s="28">
        <v>1</v>
      </c>
      <c r="D217" s="24" t="s">
        <v>263</v>
      </c>
      <c r="E217" s="84"/>
      <c r="F217" s="79"/>
      <c r="G217" s="90" t="str">
        <f>IF(OR(E217="",F217=""),"Please enter both selections using drop down list","OK")</f>
        <v>Please enter both selections using drop down list</v>
      </c>
      <c r="H217" s="87"/>
    </row>
    <row r="218" spans="1:8" ht="43.2" x14ac:dyDescent="0.3">
      <c r="A218" s="74"/>
      <c r="B218" s="77"/>
      <c r="C218" s="29">
        <v>2</v>
      </c>
      <c r="D218" s="24" t="s">
        <v>264</v>
      </c>
      <c r="E218" s="85"/>
      <c r="F218" s="80"/>
      <c r="G218" s="91"/>
      <c r="H218" s="88"/>
    </row>
    <row r="219" spans="1:8" ht="57.6" x14ac:dyDescent="0.3">
      <c r="A219" s="74"/>
      <c r="B219" s="77"/>
      <c r="C219" s="29">
        <v>3</v>
      </c>
      <c r="D219" s="24" t="s">
        <v>265</v>
      </c>
      <c r="E219" s="85"/>
      <c r="F219" s="80"/>
      <c r="G219" s="91"/>
      <c r="H219" s="88"/>
    </row>
    <row r="220" spans="1:8" ht="43.2" x14ac:dyDescent="0.3">
      <c r="A220" s="74"/>
      <c r="B220" s="77"/>
      <c r="C220" s="29">
        <v>4</v>
      </c>
      <c r="D220" s="24" t="s">
        <v>266</v>
      </c>
      <c r="E220" s="85"/>
      <c r="F220" s="80"/>
      <c r="G220" s="91"/>
      <c r="H220" s="88"/>
    </row>
    <row r="221" spans="1:8" ht="15" thickBot="1" x14ac:dyDescent="0.35">
      <c r="A221" s="75"/>
      <c r="B221" s="78"/>
      <c r="C221" s="30">
        <v>5</v>
      </c>
      <c r="D221" s="24" t="s">
        <v>267</v>
      </c>
      <c r="E221" s="86"/>
      <c r="F221" s="81"/>
      <c r="G221" s="92"/>
      <c r="H221" s="89"/>
    </row>
    <row r="222" spans="1:8" ht="15" thickBot="1" x14ac:dyDescent="0.35">
      <c r="D222" s="25"/>
      <c r="E222" s="59"/>
      <c r="F222" s="63"/>
      <c r="G222" s="59"/>
      <c r="H222" s="59"/>
    </row>
    <row r="223" spans="1:8" s="9" customFormat="1" ht="28.8" x14ac:dyDescent="0.3">
      <c r="A223" s="41" t="s">
        <v>158</v>
      </c>
      <c r="B223" s="45" t="s">
        <v>77</v>
      </c>
      <c r="C223" s="46" t="s">
        <v>6</v>
      </c>
      <c r="D223" s="45"/>
      <c r="E223" s="60" t="s">
        <v>39</v>
      </c>
      <c r="F223" s="61" t="s">
        <v>168</v>
      </c>
      <c r="G223" s="60" t="s">
        <v>136</v>
      </c>
      <c r="H223" s="62" t="s">
        <v>167</v>
      </c>
    </row>
    <row r="224" spans="1:8" x14ac:dyDescent="0.3">
      <c r="A224" s="74">
        <f>VALUE(RIGHT(A223,2))</f>
        <v>22</v>
      </c>
      <c r="B224" s="76"/>
      <c r="C224" s="28">
        <v>1</v>
      </c>
      <c r="D224" s="24" t="s">
        <v>268</v>
      </c>
      <c r="E224" s="84"/>
      <c r="F224" s="79"/>
      <c r="G224" s="90" t="str">
        <f>IF(OR(E224="",F224=""),"Please enter both selections using drop down list","OK")</f>
        <v>Please enter both selections using drop down list</v>
      </c>
      <c r="H224" s="93"/>
    </row>
    <row r="225" spans="1:8" x14ac:dyDescent="0.3">
      <c r="A225" s="74"/>
      <c r="B225" s="77"/>
      <c r="C225" s="29">
        <v>2</v>
      </c>
      <c r="D225" s="24" t="s">
        <v>269</v>
      </c>
      <c r="E225" s="85"/>
      <c r="F225" s="80"/>
      <c r="G225" s="91"/>
      <c r="H225" s="94"/>
    </row>
    <row r="226" spans="1:8" x14ac:dyDescent="0.3">
      <c r="A226" s="74"/>
      <c r="B226" s="77"/>
      <c r="C226" s="29">
        <v>3</v>
      </c>
      <c r="D226" s="24" t="s">
        <v>270</v>
      </c>
      <c r="E226" s="85"/>
      <c r="F226" s="80"/>
      <c r="G226" s="91"/>
      <c r="H226" s="94"/>
    </row>
    <row r="227" spans="1:8" x14ac:dyDescent="0.3">
      <c r="A227" s="74"/>
      <c r="B227" s="77"/>
      <c r="C227" s="29">
        <v>4</v>
      </c>
      <c r="D227" s="24" t="s">
        <v>271</v>
      </c>
      <c r="E227" s="85"/>
      <c r="F227" s="80"/>
      <c r="G227" s="91"/>
      <c r="H227" s="94"/>
    </row>
    <row r="228" spans="1:8" ht="29.4" thickBot="1" x14ac:dyDescent="0.35">
      <c r="A228" s="75"/>
      <c r="B228" s="78"/>
      <c r="C228" s="30">
        <v>5</v>
      </c>
      <c r="D228" s="27" t="s">
        <v>272</v>
      </c>
      <c r="E228" s="86"/>
      <c r="F228" s="81"/>
      <c r="G228" s="92"/>
      <c r="H228" s="95"/>
    </row>
    <row r="229" spans="1:8" ht="15" thickBot="1" x14ac:dyDescent="0.35">
      <c r="D229" s="25"/>
      <c r="E229" s="59"/>
      <c r="F229" s="63"/>
      <c r="G229" s="59"/>
      <c r="H229" s="59"/>
    </row>
    <row r="230" spans="1:8" s="9" customFormat="1" ht="28.8" x14ac:dyDescent="0.3">
      <c r="A230" s="41" t="s">
        <v>159</v>
      </c>
      <c r="B230" s="45" t="s">
        <v>78</v>
      </c>
      <c r="C230" s="46" t="s">
        <v>9</v>
      </c>
      <c r="D230" s="45"/>
      <c r="E230" s="60" t="s">
        <v>39</v>
      </c>
      <c r="F230" s="61" t="s">
        <v>168</v>
      </c>
      <c r="G230" s="60" t="s">
        <v>136</v>
      </c>
      <c r="H230" s="62" t="s">
        <v>167</v>
      </c>
    </row>
    <row r="231" spans="1:8" x14ac:dyDescent="0.3">
      <c r="A231" s="74">
        <f>VALUE(RIGHT(A230,2))</f>
        <v>23</v>
      </c>
      <c r="B231" s="76"/>
      <c r="C231" s="28">
        <v>1</v>
      </c>
      <c r="D231" s="24" t="s">
        <v>273</v>
      </c>
      <c r="E231" s="84"/>
      <c r="F231" s="79"/>
      <c r="G231" s="90" t="str">
        <f>IF(OR(E231="",F231=""),"Please enter both selections using drop down list","OK")</f>
        <v>Please enter both selections using drop down list</v>
      </c>
      <c r="H231" s="93"/>
    </row>
    <row r="232" spans="1:8" ht="28.8" x14ac:dyDescent="0.3">
      <c r="A232" s="74"/>
      <c r="B232" s="77"/>
      <c r="C232" s="29">
        <v>2</v>
      </c>
      <c r="D232" s="24" t="s">
        <v>274</v>
      </c>
      <c r="E232" s="85"/>
      <c r="F232" s="80"/>
      <c r="G232" s="91"/>
      <c r="H232" s="94"/>
    </row>
    <row r="233" spans="1:8" x14ac:dyDescent="0.3">
      <c r="A233" s="74"/>
      <c r="B233" s="77"/>
      <c r="C233" s="29">
        <v>3</v>
      </c>
      <c r="D233" s="24" t="s">
        <v>275</v>
      </c>
      <c r="E233" s="85"/>
      <c r="F233" s="80"/>
      <c r="G233" s="91"/>
      <c r="H233" s="94"/>
    </row>
    <row r="234" spans="1:8" ht="28.8" x14ac:dyDescent="0.3">
      <c r="A234" s="74"/>
      <c r="B234" s="77"/>
      <c r="C234" s="29">
        <v>4</v>
      </c>
      <c r="D234" s="24" t="s">
        <v>276</v>
      </c>
      <c r="E234" s="85"/>
      <c r="F234" s="80"/>
      <c r="G234" s="91"/>
      <c r="H234" s="94"/>
    </row>
    <row r="235" spans="1:8" ht="29.4" thickBot="1" x14ac:dyDescent="0.35">
      <c r="A235" s="75"/>
      <c r="B235" s="78"/>
      <c r="C235" s="30">
        <v>5</v>
      </c>
      <c r="D235" s="27" t="s">
        <v>277</v>
      </c>
      <c r="E235" s="86"/>
      <c r="F235" s="81"/>
      <c r="G235" s="92"/>
      <c r="H235" s="95"/>
    </row>
    <row r="236" spans="1:8" ht="15" thickBot="1" x14ac:dyDescent="0.35">
      <c r="D236" s="25"/>
      <c r="E236" s="59"/>
      <c r="F236" s="63"/>
      <c r="G236" s="59"/>
      <c r="H236" s="59"/>
    </row>
    <row r="237" spans="1:8" s="9" customFormat="1" ht="28.8" x14ac:dyDescent="0.3">
      <c r="A237" s="41" t="s">
        <v>160</v>
      </c>
      <c r="B237" s="45" t="s">
        <v>79</v>
      </c>
      <c r="C237" s="46" t="s">
        <v>10</v>
      </c>
      <c r="D237" s="45"/>
      <c r="E237" s="60" t="s">
        <v>39</v>
      </c>
      <c r="F237" s="61" t="s">
        <v>168</v>
      </c>
      <c r="G237" s="60" t="s">
        <v>136</v>
      </c>
      <c r="H237" s="62" t="s">
        <v>167</v>
      </c>
    </row>
    <row r="238" spans="1:8" x14ac:dyDescent="0.3">
      <c r="A238" s="74">
        <f>VALUE(RIGHT(A237,2))</f>
        <v>24</v>
      </c>
      <c r="B238" s="76"/>
      <c r="C238" s="28">
        <v>1</v>
      </c>
      <c r="D238" s="24" t="s">
        <v>278</v>
      </c>
      <c r="E238" s="84"/>
      <c r="F238" s="79"/>
      <c r="G238" s="90" t="str">
        <f>IF(OR(E238="",F238=""),"Please enter both selections using drop down list","OK")</f>
        <v>Please enter both selections using drop down list</v>
      </c>
      <c r="H238" s="93"/>
    </row>
    <row r="239" spans="1:8" x14ac:dyDescent="0.3">
      <c r="A239" s="74"/>
      <c r="B239" s="77"/>
      <c r="C239" s="29">
        <v>2</v>
      </c>
      <c r="D239" s="24" t="s">
        <v>279</v>
      </c>
      <c r="E239" s="85"/>
      <c r="F239" s="80"/>
      <c r="G239" s="91"/>
      <c r="H239" s="94"/>
    </row>
    <row r="240" spans="1:8" x14ac:dyDescent="0.3">
      <c r="A240" s="74"/>
      <c r="B240" s="77"/>
      <c r="C240" s="29">
        <v>3</v>
      </c>
      <c r="D240" s="24" t="s">
        <v>280</v>
      </c>
      <c r="E240" s="85"/>
      <c r="F240" s="80"/>
      <c r="G240" s="91"/>
      <c r="H240" s="94"/>
    </row>
    <row r="241" spans="1:8" ht="28.8" x14ac:dyDescent="0.3">
      <c r="A241" s="74"/>
      <c r="B241" s="77"/>
      <c r="C241" s="29">
        <v>4</v>
      </c>
      <c r="D241" s="24" t="s">
        <v>281</v>
      </c>
      <c r="E241" s="85"/>
      <c r="F241" s="80"/>
      <c r="G241" s="91"/>
      <c r="H241" s="94"/>
    </row>
    <row r="242" spans="1:8" ht="15" thickBot="1" x14ac:dyDescent="0.35">
      <c r="A242" s="75"/>
      <c r="B242" s="78"/>
      <c r="C242" s="30">
        <v>5</v>
      </c>
      <c r="D242" s="27" t="s">
        <v>282</v>
      </c>
      <c r="E242" s="86"/>
      <c r="F242" s="81"/>
      <c r="G242" s="92"/>
      <c r="H242" s="95"/>
    </row>
    <row r="243" spans="1:8" ht="15" thickBot="1" x14ac:dyDescent="0.35">
      <c r="D243" s="25"/>
      <c r="E243" s="59"/>
      <c r="F243" s="63"/>
      <c r="G243" s="59"/>
      <c r="H243" s="59"/>
    </row>
    <row r="244" spans="1:8" s="9" customFormat="1" ht="28.8" x14ac:dyDescent="0.3">
      <c r="A244" s="41" t="s">
        <v>161</v>
      </c>
      <c r="B244" s="45" t="s">
        <v>80</v>
      </c>
      <c r="C244" s="46" t="s">
        <v>11</v>
      </c>
      <c r="D244" s="45"/>
      <c r="E244" s="60" t="s">
        <v>39</v>
      </c>
      <c r="F244" s="61" t="s">
        <v>168</v>
      </c>
      <c r="G244" s="60" t="s">
        <v>136</v>
      </c>
      <c r="H244" s="62" t="s">
        <v>167</v>
      </c>
    </row>
    <row r="245" spans="1:8" x14ac:dyDescent="0.3">
      <c r="A245" s="74">
        <f>VALUE(RIGHT(A244,2))</f>
        <v>25</v>
      </c>
      <c r="B245" s="76"/>
      <c r="C245" s="28">
        <v>1</v>
      </c>
      <c r="D245" s="24" t="s">
        <v>283</v>
      </c>
      <c r="E245" s="84"/>
      <c r="F245" s="79"/>
      <c r="G245" s="90" t="str">
        <f>IF(OR(E245="",F245=""),"Please enter both selections using drop down list","OK")</f>
        <v>Please enter both selections using drop down list</v>
      </c>
      <c r="H245" s="93"/>
    </row>
    <row r="246" spans="1:8" x14ac:dyDescent="0.3">
      <c r="A246" s="74"/>
      <c r="B246" s="77"/>
      <c r="C246" s="29">
        <v>2</v>
      </c>
      <c r="D246" s="24" t="s">
        <v>284</v>
      </c>
      <c r="E246" s="85"/>
      <c r="F246" s="80"/>
      <c r="G246" s="91"/>
      <c r="H246" s="94"/>
    </row>
    <row r="247" spans="1:8" x14ac:dyDescent="0.3">
      <c r="A247" s="74"/>
      <c r="B247" s="77"/>
      <c r="C247" s="29">
        <v>3</v>
      </c>
      <c r="D247" s="24" t="s">
        <v>285</v>
      </c>
      <c r="E247" s="85"/>
      <c r="F247" s="80"/>
      <c r="G247" s="91"/>
      <c r="H247" s="94"/>
    </row>
    <row r="248" spans="1:8" x14ac:dyDescent="0.3">
      <c r="A248" s="74"/>
      <c r="B248" s="77"/>
      <c r="C248" s="29">
        <v>4</v>
      </c>
      <c r="D248" s="24" t="s">
        <v>286</v>
      </c>
      <c r="E248" s="85"/>
      <c r="F248" s="80"/>
      <c r="G248" s="91"/>
      <c r="H248" s="94"/>
    </row>
    <row r="249" spans="1:8" ht="15" thickBot="1" x14ac:dyDescent="0.35">
      <c r="A249" s="75"/>
      <c r="B249" s="78"/>
      <c r="C249" s="30">
        <v>5</v>
      </c>
      <c r="D249" s="27" t="s">
        <v>287</v>
      </c>
      <c r="E249" s="86"/>
      <c r="F249" s="81"/>
      <c r="G249" s="92"/>
      <c r="H249" s="95"/>
    </row>
    <row r="250" spans="1:8" ht="15" thickBot="1" x14ac:dyDescent="0.35">
      <c r="D250" s="25"/>
      <c r="E250" s="59"/>
      <c r="F250" s="63"/>
      <c r="G250" s="59"/>
      <c r="H250" s="59"/>
    </row>
    <row r="251" spans="1:8" s="9" customFormat="1" ht="28.8" x14ac:dyDescent="0.3">
      <c r="A251" s="41" t="s">
        <v>162</v>
      </c>
      <c r="B251" s="45" t="s">
        <v>81</v>
      </c>
      <c r="C251" s="46" t="s">
        <v>21</v>
      </c>
      <c r="D251" s="45"/>
      <c r="E251" s="60" t="s">
        <v>39</v>
      </c>
      <c r="F251" s="61" t="s">
        <v>168</v>
      </c>
      <c r="G251" s="60" t="s">
        <v>136</v>
      </c>
      <c r="H251" s="62" t="s">
        <v>167</v>
      </c>
    </row>
    <row r="252" spans="1:8" ht="43.2" x14ac:dyDescent="0.3">
      <c r="A252" s="74">
        <f>VALUE(RIGHT(A251,2))</f>
        <v>26</v>
      </c>
      <c r="B252" s="76"/>
      <c r="C252" s="28">
        <v>1</v>
      </c>
      <c r="D252" s="24" t="s">
        <v>288</v>
      </c>
      <c r="E252" s="84"/>
      <c r="F252" s="79"/>
      <c r="G252" s="90" t="str">
        <f>IF(OR(E252="",F252=""),"Please enter both selections using drop down list","OK")</f>
        <v>Please enter both selections using drop down list</v>
      </c>
      <c r="H252" s="87"/>
    </row>
    <row r="253" spans="1:8" ht="28.8" x14ac:dyDescent="0.3">
      <c r="A253" s="74"/>
      <c r="B253" s="77"/>
      <c r="C253" s="29">
        <v>2</v>
      </c>
      <c r="D253" s="24" t="s">
        <v>289</v>
      </c>
      <c r="E253" s="85"/>
      <c r="F253" s="80"/>
      <c r="G253" s="91"/>
      <c r="H253" s="88"/>
    </row>
    <row r="254" spans="1:8" ht="43.2" x14ac:dyDescent="0.3">
      <c r="A254" s="74"/>
      <c r="B254" s="77"/>
      <c r="C254" s="29">
        <v>3</v>
      </c>
      <c r="D254" s="24" t="s">
        <v>290</v>
      </c>
      <c r="E254" s="85"/>
      <c r="F254" s="80"/>
      <c r="G254" s="91"/>
      <c r="H254" s="88"/>
    </row>
    <row r="255" spans="1:8" ht="28.8" x14ac:dyDescent="0.3">
      <c r="A255" s="74"/>
      <c r="B255" s="77"/>
      <c r="C255" s="29">
        <v>4</v>
      </c>
      <c r="D255" s="24" t="s">
        <v>291</v>
      </c>
      <c r="E255" s="85"/>
      <c r="F255" s="80"/>
      <c r="G255" s="91"/>
      <c r="H255" s="88"/>
    </row>
    <row r="256" spans="1:8" ht="43.8" thickBot="1" x14ac:dyDescent="0.35">
      <c r="A256" s="75"/>
      <c r="B256" s="78"/>
      <c r="C256" s="30">
        <v>5</v>
      </c>
      <c r="D256" s="27" t="s">
        <v>292</v>
      </c>
      <c r="E256" s="86"/>
      <c r="F256" s="81"/>
      <c r="G256" s="92"/>
      <c r="H256" s="89"/>
    </row>
    <row r="257" spans="1:8" ht="15" thickBot="1" x14ac:dyDescent="0.35">
      <c r="D257" s="25"/>
      <c r="E257" s="59"/>
      <c r="F257" s="63"/>
      <c r="G257" s="59"/>
      <c r="H257" s="59"/>
    </row>
    <row r="258" spans="1:8" s="9" customFormat="1" ht="28.8" x14ac:dyDescent="0.3">
      <c r="A258" s="41" t="s">
        <v>163</v>
      </c>
      <c r="B258" s="45" t="s">
        <v>89</v>
      </c>
      <c r="C258" s="46" t="s">
        <v>85</v>
      </c>
      <c r="D258" s="45"/>
      <c r="E258" s="60" t="s">
        <v>39</v>
      </c>
      <c r="F258" s="61" t="s">
        <v>168</v>
      </c>
      <c r="G258" s="60" t="s">
        <v>136</v>
      </c>
      <c r="H258" s="62" t="s">
        <v>167</v>
      </c>
    </row>
    <row r="259" spans="1:8" ht="28.8" x14ac:dyDescent="0.3">
      <c r="A259" s="74">
        <f>VALUE(RIGHT(A258,2))</f>
        <v>27</v>
      </c>
      <c r="B259" s="76"/>
      <c r="C259" s="28">
        <v>1</v>
      </c>
      <c r="D259" s="24" t="s">
        <v>111</v>
      </c>
      <c r="E259" s="84"/>
      <c r="F259" s="79"/>
      <c r="G259" s="90" t="str">
        <f>IF(OR(E259="",F259=""),"Please enter both selections using drop down list","OK")</f>
        <v>Please enter both selections using drop down list</v>
      </c>
      <c r="H259" s="87"/>
    </row>
    <row r="260" spans="1:8" ht="28.8" x14ac:dyDescent="0.3">
      <c r="A260" s="74"/>
      <c r="B260" s="77"/>
      <c r="C260" s="29">
        <v>2</v>
      </c>
      <c r="D260" s="24" t="s">
        <v>112</v>
      </c>
      <c r="E260" s="85"/>
      <c r="F260" s="80"/>
      <c r="G260" s="91"/>
      <c r="H260" s="88"/>
    </row>
    <row r="261" spans="1:8" ht="28.8" x14ac:dyDescent="0.3">
      <c r="A261" s="74"/>
      <c r="B261" s="77"/>
      <c r="C261" s="29">
        <v>3</v>
      </c>
      <c r="D261" s="24" t="s">
        <v>113</v>
      </c>
      <c r="E261" s="85"/>
      <c r="F261" s="80"/>
      <c r="G261" s="91"/>
      <c r="H261" s="88"/>
    </row>
    <row r="262" spans="1:8" ht="43.2" x14ac:dyDescent="0.3">
      <c r="A262" s="74"/>
      <c r="B262" s="77"/>
      <c r="C262" s="29">
        <v>4</v>
      </c>
      <c r="D262" s="24" t="s">
        <v>114</v>
      </c>
      <c r="E262" s="85"/>
      <c r="F262" s="80"/>
      <c r="G262" s="91"/>
      <c r="H262" s="88"/>
    </row>
    <row r="263" spans="1:8" ht="43.8" thickBot="1" x14ac:dyDescent="0.35">
      <c r="A263" s="75"/>
      <c r="B263" s="78"/>
      <c r="C263" s="30">
        <v>5</v>
      </c>
      <c r="D263" s="27" t="s">
        <v>115</v>
      </c>
      <c r="E263" s="86"/>
      <c r="F263" s="81"/>
      <c r="G263" s="92"/>
      <c r="H263" s="89"/>
    </row>
    <row r="264" spans="1:8" ht="15" thickBot="1" x14ac:dyDescent="0.35">
      <c r="D264" s="25"/>
      <c r="E264" s="59"/>
      <c r="F264" s="63"/>
      <c r="G264" s="59"/>
      <c r="H264" s="59"/>
    </row>
    <row r="265" spans="1:8" s="9" customFormat="1" ht="28.8" x14ac:dyDescent="0.3">
      <c r="A265" s="41" t="s">
        <v>164</v>
      </c>
      <c r="B265" s="45" t="s">
        <v>90</v>
      </c>
      <c r="C265" s="46" t="s">
        <v>86</v>
      </c>
      <c r="D265" s="45"/>
      <c r="E265" s="60" t="s">
        <v>39</v>
      </c>
      <c r="F265" s="61" t="s">
        <v>168</v>
      </c>
      <c r="G265" s="60" t="s">
        <v>136</v>
      </c>
      <c r="H265" s="62" t="s">
        <v>167</v>
      </c>
    </row>
    <row r="266" spans="1:8" ht="28.8" x14ac:dyDescent="0.3">
      <c r="A266" s="74">
        <f>VALUE(RIGHT(A265,2))</f>
        <v>28</v>
      </c>
      <c r="B266" s="76"/>
      <c r="C266" s="28">
        <v>1</v>
      </c>
      <c r="D266" s="24" t="s">
        <v>116</v>
      </c>
      <c r="E266" s="84"/>
      <c r="F266" s="79"/>
      <c r="G266" s="90" t="str">
        <f>IF(OR(E266="",F266=""),"Please enter both selections using drop down list","OK")</f>
        <v>Please enter both selections using drop down list</v>
      </c>
      <c r="H266" s="87"/>
    </row>
    <row r="267" spans="1:8" ht="43.2" x14ac:dyDescent="0.3">
      <c r="A267" s="74"/>
      <c r="B267" s="77"/>
      <c r="C267" s="29">
        <v>2</v>
      </c>
      <c r="D267" s="24" t="s">
        <v>117</v>
      </c>
      <c r="E267" s="85"/>
      <c r="F267" s="80"/>
      <c r="G267" s="91"/>
      <c r="H267" s="88"/>
    </row>
    <row r="268" spans="1:8" ht="28.8" x14ac:dyDescent="0.3">
      <c r="A268" s="74"/>
      <c r="B268" s="77"/>
      <c r="C268" s="29">
        <v>3</v>
      </c>
      <c r="D268" s="24" t="s">
        <v>118</v>
      </c>
      <c r="E268" s="85"/>
      <c r="F268" s="80"/>
      <c r="G268" s="91"/>
      <c r="H268" s="88"/>
    </row>
    <row r="269" spans="1:8" ht="43.2" x14ac:dyDescent="0.3">
      <c r="A269" s="74"/>
      <c r="B269" s="77"/>
      <c r="C269" s="29">
        <v>4</v>
      </c>
      <c r="D269" s="24" t="s">
        <v>119</v>
      </c>
      <c r="E269" s="85"/>
      <c r="F269" s="80"/>
      <c r="G269" s="91"/>
      <c r="H269" s="88"/>
    </row>
    <row r="270" spans="1:8" ht="29.4" thickBot="1" x14ac:dyDescent="0.35">
      <c r="A270" s="75"/>
      <c r="B270" s="78"/>
      <c r="C270" s="30">
        <v>5</v>
      </c>
      <c r="D270" s="27" t="s">
        <v>120</v>
      </c>
      <c r="E270" s="86"/>
      <c r="F270" s="81"/>
      <c r="G270" s="92"/>
      <c r="H270" s="89"/>
    </row>
    <row r="271" spans="1:8" ht="15" thickBot="1" x14ac:dyDescent="0.35">
      <c r="D271" s="25"/>
      <c r="E271" s="59"/>
      <c r="F271" s="63"/>
      <c r="G271" s="59"/>
      <c r="H271" s="59"/>
    </row>
    <row r="272" spans="1:8" ht="28.8" x14ac:dyDescent="0.3">
      <c r="A272" s="41" t="s">
        <v>165</v>
      </c>
      <c r="B272" s="45" t="s">
        <v>91</v>
      </c>
      <c r="C272" s="46" t="s">
        <v>87</v>
      </c>
      <c r="D272" s="45"/>
      <c r="E272" s="60" t="s">
        <v>39</v>
      </c>
      <c r="F272" s="61" t="s">
        <v>168</v>
      </c>
      <c r="G272" s="60" t="s">
        <v>136</v>
      </c>
      <c r="H272" s="62" t="s">
        <v>167</v>
      </c>
    </row>
    <row r="273" spans="1:8" ht="28.8" x14ac:dyDescent="0.3">
      <c r="A273" s="74">
        <f>VALUE(RIGHT(A272,2))</f>
        <v>29</v>
      </c>
      <c r="B273" s="76"/>
      <c r="C273" s="28">
        <v>1</v>
      </c>
      <c r="D273" s="24" t="s">
        <v>121</v>
      </c>
      <c r="E273" s="84"/>
      <c r="F273" s="79"/>
      <c r="G273" s="90" t="str">
        <f>IF(OR(E273="",F273=""),"Please enter both selections using drop down list","OK")</f>
        <v>Please enter both selections using drop down list</v>
      </c>
      <c r="H273" s="87"/>
    </row>
    <row r="274" spans="1:8" ht="28.8" x14ac:dyDescent="0.3">
      <c r="A274" s="74"/>
      <c r="B274" s="77"/>
      <c r="C274" s="29">
        <v>2</v>
      </c>
      <c r="D274" s="24" t="s">
        <v>122</v>
      </c>
      <c r="E274" s="85"/>
      <c r="F274" s="80"/>
      <c r="G274" s="91"/>
      <c r="H274" s="88"/>
    </row>
    <row r="275" spans="1:8" ht="28.8" x14ac:dyDescent="0.3">
      <c r="A275" s="74"/>
      <c r="B275" s="77"/>
      <c r="C275" s="29">
        <v>3</v>
      </c>
      <c r="D275" s="24" t="s">
        <v>123</v>
      </c>
      <c r="E275" s="85"/>
      <c r="F275" s="80"/>
      <c r="G275" s="91"/>
      <c r="H275" s="88"/>
    </row>
    <row r="276" spans="1:8" ht="28.8" x14ac:dyDescent="0.3">
      <c r="A276" s="74"/>
      <c r="B276" s="77"/>
      <c r="C276" s="29">
        <v>4</v>
      </c>
      <c r="D276" s="24" t="s">
        <v>124</v>
      </c>
      <c r="E276" s="85"/>
      <c r="F276" s="80"/>
      <c r="G276" s="91"/>
      <c r="H276" s="88"/>
    </row>
    <row r="277" spans="1:8" ht="43.8" thickBot="1" x14ac:dyDescent="0.35">
      <c r="A277" s="75"/>
      <c r="B277" s="78"/>
      <c r="C277" s="30">
        <v>5</v>
      </c>
      <c r="D277" s="27" t="s">
        <v>125</v>
      </c>
      <c r="E277" s="86"/>
      <c r="F277" s="81"/>
      <c r="G277" s="92"/>
      <c r="H277" s="89"/>
    </row>
    <row r="278" spans="1:8" ht="15" thickBot="1" x14ac:dyDescent="0.35">
      <c r="D278" s="25"/>
      <c r="E278" s="59"/>
      <c r="F278" s="63"/>
      <c r="G278" s="59"/>
      <c r="H278" s="59"/>
    </row>
    <row r="279" spans="1:8" s="9" customFormat="1" ht="28.8" x14ac:dyDescent="0.3">
      <c r="A279" s="41" t="s">
        <v>166</v>
      </c>
      <c r="B279" s="45" t="s">
        <v>92</v>
      </c>
      <c r="C279" s="46" t="s">
        <v>88</v>
      </c>
      <c r="D279" s="45"/>
      <c r="E279" s="60" t="s">
        <v>39</v>
      </c>
      <c r="F279" s="61" t="s">
        <v>168</v>
      </c>
      <c r="G279" s="60" t="s">
        <v>136</v>
      </c>
      <c r="H279" s="62" t="s">
        <v>167</v>
      </c>
    </row>
    <row r="280" spans="1:8" ht="28.8" x14ac:dyDescent="0.3">
      <c r="A280" s="74">
        <f>VALUE(RIGHT(A279,2))</f>
        <v>30</v>
      </c>
      <c r="B280" s="76"/>
      <c r="C280" s="28">
        <v>1</v>
      </c>
      <c r="D280" s="24" t="s">
        <v>126</v>
      </c>
      <c r="E280" s="84"/>
      <c r="F280" s="79"/>
      <c r="G280" s="90" t="str">
        <f>IF(OR(E280="",F280=""),"Please enter both selections using drop down list","OK")</f>
        <v>Please enter both selections using drop down list</v>
      </c>
      <c r="H280" s="87"/>
    </row>
    <row r="281" spans="1:8" ht="28.8" x14ac:dyDescent="0.3">
      <c r="A281" s="74"/>
      <c r="B281" s="77"/>
      <c r="C281" s="29">
        <v>2</v>
      </c>
      <c r="D281" s="24" t="s">
        <v>127</v>
      </c>
      <c r="E281" s="85"/>
      <c r="F281" s="80"/>
      <c r="G281" s="91"/>
      <c r="H281" s="88"/>
    </row>
    <row r="282" spans="1:8" ht="28.8" x14ac:dyDescent="0.3">
      <c r="A282" s="74"/>
      <c r="B282" s="77"/>
      <c r="C282" s="29">
        <v>3</v>
      </c>
      <c r="D282" s="24" t="s">
        <v>128</v>
      </c>
      <c r="E282" s="85"/>
      <c r="F282" s="80"/>
      <c r="G282" s="91"/>
      <c r="H282" s="88"/>
    </row>
    <row r="283" spans="1:8" ht="28.8" x14ac:dyDescent="0.3">
      <c r="A283" s="74"/>
      <c r="B283" s="77"/>
      <c r="C283" s="29">
        <v>4</v>
      </c>
      <c r="D283" s="24" t="s">
        <v>129</v>
      </c>
      <c r="E283" s="85"/>
      <c r="F283" s="80"/>
      <c r="G283" s="91"/>
      <c r="H283" s="88"/>
    </row>
    <row r="284" spans="1:8" ht="43.8" thickBot="1" x14ac:dyDescent="0.35">
      <c r="A284" s="75"/>
      <c r="B284" s="78"/>
      <c r="C284" s="30">
        <v>5</v>
      </c>
      <c r="D284" s="27" t="s">
        <v>130</v>
      </c>
      <c r="E284" s="86"/>
      <c r="F284" s="81"/>
      <c r="G284" s="92"/>
      <c r="H284" s="89"/>
    </row>
    <row r="285" spans="1:8" x14ac:dyDescent="0.3">
      <c r="D285" s="25"/>
      <c r="F285" s="25"/>
    </row>
    <row r="286" spans="1:8" x14ac:dyDescent="0.3">
      <c r="D286" s="25"/>
      <c r="F286" s="25"/>
    </row>
    <row r="287" spans="1:8" x14ac:dyDescent="0.3">
      <c r="D287" s="25"/>
      <c r="F287" s="25"/>
    </row>
    <row r="288" spans="1:8" x14ac:dyDescent="0.3">
      <c r="D288" s="25"/>
      <c r="F288" s="25"/>
    </row>
    <row r="289" spans="4:6" x14ac:dyDescent="0.3">
      <c r="D289" s="25"/>
      <c r="F289" s="25"/>
    </row>
    <row r="290" spans="4:6" x14ac:dyDescent="0.3">
      <c r="D290" s="25"/>
      <c r="F290" s="25"/>
    </row>
    <row r="291" spans="4:6" x14ac:dyDescent="0.3">
      <c r="D291" s="25"/>
      <c r="F291" s="25"/>
    </row>
    <row r="292" spans="4:6" x14ac:dyDescent="0.3">
      <c r="D292" s="25"/>
      <c r="F292" s="25"/>
    </row>
    <row r="293" spans="4:6" x14ac:dyDescent="0.3">
      <c r="D293" s="25"/>
      <c r="F293" s="25"/>
    </row>
    <row r="294" spans="4:6" x14ac:dyDescent="0.3">
      <c r="D294" s="25"/>
      <c r="F294" s="25"/>
    </row>
    <row r="295" spans="4:6" x14ac:dyDescent="0.3">
      <c r="D295" s="25"/>
      <c r="F295" s="25"/>
    </row>
    <row r="296" spans="4:6" x14ac:dyDescent="0.3">
      <c r="D296" s="25"/>
      <c r="F296" s="25"/>
    </row>
    <row r="297" spans="4:6" x14ac:dyDescent="0.3">
      <c r="D297" s="25"/>
      <c r="F297" s="25"/>
    </row>
    <row r="298" spans="4:6" x14ac:dyDescent="0.3">
      <c r="D298" s="25"/>
      <c r="F298" s="25"/>
    </row>
    <row r="299" spans="4:6" x14ac:dyDescent="0.3">
      <c r="D299" s="25"/>
      <c r="F299" s="25"/>
    </row>
    <row r="300" spans="4:6" x14ac:dyDescent="0.3">
      <c r="D300" s="25"/>
      <c r="F300" s="25"/>
    </row>
    <row r="301" spans="4:6" x14ac:dyDescent="0.3">
      <c r="D301" s="25"/>
      <c r="F301" s="25"/>
    </row>
    <row r="302" spans="4:6" x14ac:dyDescent="0.3">
      <c r="D302" s="25"/>
      <c r="F302" s="25"/>
    </row>
    <row r="303" spans="4:6" x14ac:dyDescent="0.3">
      <c r="D303" s="25"/>
      <c r="F303" s="25"/>
    </row>
    <row r="304" spans="4:6" x14ac:dyDescent="0.3">
      <c r="D304" s="25"/>
      <c r="F304" s="25"/>
    </row>
    <row r="305" spans="4:6" x14ac:dyDescent="0.3">
      <c r="D305" s="25"/>
      <c r="F305" s="25"/>
    </row>
    <row r="306" spans="4:6" x14ac:dyDescent="0.3">
      <c r="D306" s="25"/>
      <c r="F306" s="25"/>
    </row>
    <row r="307" spans="4:6" x14ac:dyDescent="0.3">
      <c r="D307" s="25"/>
      <c r="F307" s="25"/>
    </row>
    <row r="308" spans="4:6" x14ac:dyDescent="0.3">
      <c r="D308" s="25"/>
      <c r="F308" s="25"/>
    </row>
    <row r="309" spans="4:6" x14ac:dyDescent="0.3">
      <c r="D309" s="25"/>
      <c r="F309" s="25"/>
    </row>
    <row r="310" spans="4:6" x14ac:dyDescent="0.3">
      <c r="D310" s="25"/>
      <c r="F310" s="25"/>
    </row>
    <row r="311" spans="4:6" x14ac:dyDescent="0.3">
      <c r="D311" s="25"/>
      <c r="F311" s="25"/>
    </row>
    <row r="312" spans="4:6" x14ac:dyDescent="0.3">
      <c r="D312" s="25"/>
      <c r="F312" s="25"/>
    </row>
    <row r="313" spans="4:6" x14ac:dyDescent="0.3">
      <c r="D313" s="25"/>
      <c r="F313" s="25"/>
    </row>
    <row r="314" spans="4:6" x14ac:dyDescent="0.3">
      <c r="D314" s="25"/>
      <c r="F314" s="25"/>
    </row>
    <row r="315" spans="4:6" x14ac:dyDescent="0.3">
      <c r="D315" s="25"/>
      <c r="F315" s="25"/>
    </row>
    <row r="316" spans="4:6" x14ac:dyDescent="0.3">
      <c r="D316" s="25"/>
      <c r="F316" s="25"/>
    </row>
    <row r="317" spans="4:6" x14ac:dyDescent="0.3">
      <c r="D317" s="25"/>
      <c r="F317" s="25"/>
    </row>
    <row r="318" spans="4:6" x14ac:dyDescent="0.3">
      <c r="D318" s="25"/>
      <c r="F318" s="25"/>
    </row>
    <row r="319" spans="4:6" x14ac:dyDescent="0.3">
      <c r="D319" s="25"/>
      <c r="F319" s="25"/>
    </row>
    <row r="320" spans="4:6" x14ac:dyDescent="0.3">
      <c r="D320" s="25"/>
      <c r="F320" s="25"/>
    </row>
    <row r="321" spans="4:6" x14ac:dyDescent="0.3">
      <c r="D321" s="25"/>
      <c r="F321" s="25"/>
    </row>
    <row r="322" spans="4:6" x14ac:dyDescent="0.3">
      <c r="D322" s="25"/>
      <c r="F322" s="25"/>
    </row>
    <row r="323" spans="4:6" x14ac:dyDescent="0.3">
      <c r="D323" s="25"/>
      <c r="F323" s="25"/>
    </row>
    <row r="324" spans="4:6" x14ac:dyDescent="0.3">
      <c r="D324" s="25"/>
      <c r="F324" s="25"/>
    </row>
    <row r="325" spans="4:6" x14ac:dyDescent="0.3">
      <c r="D325" s="25"/>
      <c r="F325" s="25"/>
    </row>
    <row r="326" spans="4:6" x14ac:dyDescent="0.3">
      <c r="D326" s="25"/>
      <c r="F326" s="25"/>
    </row>
    <row r="327" spans="4:6" x14ac:dyDescent="0.3">
      <c r="D327" s="25"/>
      <c r="F327" s="25"/>
    </row>
    <row r="328" spans="4:6" x14ac:dyDescent="0.3">
      <c r="D328" s="25"/>
      <c r="F328" s="25"/>
    </row>
    <row r="329" spans="4:6" x14ac:dyDescent="0.3">
      <c r="D329" s="25"/>
      <c r="F329" s="25"/>
    </row>
    <row r="330" spans="4:6" x14ac:dyDescent="0.3">
      <c r="D330" s="25"/>
      <c r="F330" s="25"/>
    </row>
    <row r="331" spans="4:6" x14ac:dyDescent="0.3">
      <c r="D331" s="25"/>
      <c r="F331" s="25"/>
    </row>
    <row r="332" spans="4:6" x14ac:dyDescent="0.3">
      <c r="D332" s="25"/>
      <c r="F332" s="25"/>
    </row>
    <row r="333" spans="4:6" x14ac:dyDescent="0.3">
      <c r="D333" s="25"/>
      <c r="F333" s="25"/>
    </row>
    <row r="334" spans="4:6" x14ac:dyDescent="0.3">
      <c r="D334" s="25"/>
      <c r="F334" s="25"/>
    </row>
    <row r="335" spans="4:6" x14ac:dyDescent="0.3">
      <c r="D335" s="25"/>
      <c r="F335" s="25"/>
    </row>
    <row r="336" spans="4:6" x14ac:dyDescent="0.3">
      <c r="D336" s="25"/>
      <c r="F336" s="25"/>
    </row>
    <row r="337" spans="4:6" x14ac:dyDescent="0.3">
      <c r="D337" s="25"/>
      <c r="F337" s="25"/>
    </row>
    <row r="338" spans="4:6" x14ac:dyDescent="0.3">
      <c r="D338" s="25"/>
      <c r="F338" s="25"/>
    </row>
    <row r="339" spans="4:6" x14ac:dyDescent="0.3">
      <c r="D339" s="25"/>
      <c r="F339" s="25"/>
    </row>
    <row r="340" spans="4:6" x14ac:dyDescent="0.3">
      <c r="D340" s="25"/>
      <c r="F340" s="25"/>
    </row>
    <row r="341" spans="4:6" x14ac:dyDescent="0.3">
      <c r="D341" s="25"/>
      <c r="F341" s="25"/>
    </row>
    <row r="342" spans="4:6" x14ac:dyDescent="0.3">
      <c r="D342" s="25"/>
      <c r="F342" s="25"/>
    </row>
    <row r="343" spans="4:6" x14ac:dyDescent="0.3">
      <c r="D343" s="25"/>
      <c r="F343" s="25"/>
    </row>
    <row r="344" spans="4:6" x14ac:dyDescent="0.3">
      <c r="D344" s="25"/>
      <c r="F344" s="25"/>
    </row>
    <row r="345" spans="4:6" x14ac:dyDescent="0.3">
      <c r="D345" s="25"/>
      <c r="F345" s="25"/>
    </row>
    <row r="346" spans="4:6" x14ac:dyDescent="0.3">
      <c r="D346" s="25"/>
      <c r="F346" s="25"/>
    </row>
    <row r="347" spans="4:6" x14ac:dyDescent="0.3">
      <c r="D347" s="25"/>
      <c r="F347" s="25"/>
    </row>
    <row r="348" spans="4:6" x14ac:dyDescent="0.3">
      <c r="D348" s="25"/>
      <c r="F348" s="25"/>
    </row>
    <row r="349" spans="4:6" x14ac:dyDescent="0.3">
      <c r="D349" s="25"/>
      <c r="F349" s="25"/>
    </row>
    <row r="350" spans="4:6" x14ac:dyDescent="0.3">
      <c r="D350" s="25"/>
      <c r="F350" s="25"/>
    </row>
    <row r="351" spans="4:6" x14ac:dyDescent="0.3">
      <c r="D351" s="25"/>
      <c r="F351" s="25"/>
    </row>
    <row r="352" spans="4:6" x14ac:dyDescent="0.3">
      <c r="D352" s="25"/>
      <c r="F352" s="25"/>
    </row>
    <row r="353" spans="4:6" x14ac:dyDescent="0.3">
      <c r="D353" s="25"/>
      <c r="F353" s="25"/>
    </row>
    <row r="354" spans="4:6" x14ac:dyDescent="0.3">
      <c r="D354" s="25"/>
      <c r="F354" s="25"/>
    </row>
    <row r="355" spans="4:6" x14ac:dyDescent="0.3">
      <c r="D355" s="25"/>
      <c r="F355" s="25"/>
    </row>
    <row r="356" spans="4:6" x14ac:dyDescent="0.3">
      <c r="D356" s="25"/>
      <c r="F356" s="25"/>
    </row>
    <row r="357" spans="4:6" x14ac:dyDescent="0.3">
      <c r="D357" s="25"/>
      <c r="F357" s="25"/>
    </row>
    <row r="358" spans="4:6" x14ac:dyDescent="0.3">
      <c r="D358" s="25"/>
      <c r="F358" s="25"/>
    </row>
    <row r="359" spans="4:6" x14ac:dyDescent="0.3">
      <c r="D359" s="25"/>
      <c r="F359" s="25"/>
    </row>
    <row r="360" spans="4:6" x14ac:dyDescent="0.3">
      <c r="D360" s="25"/>
      <c r="F360" s="25"/>
    </row>
    <row r="361" spans="4:6" x14ac:dyDescent="0.3">
      <c r="D361" s="25"/>
      <c r="F361" s="25"/>
    </row>
    <row r="362" spans="4:6" x14ac:dyDescent="0.3">
      <c r="D362" s="25"/>
      <c r="F362" s="25"/>
    </row>
    <row r="363" spans="4:6" x14ac:dyDescent="0.3">
      <c r="D363" s="25"/>
      <c r="F363" s="25"/>
    </row>
    <row r="364" spans="4:6" x14ac:dyDescent="0.3">
      <c r="D364" s="25"/>
      <c r="F364" s="25"/>
    </row>
    <row r="365" spans="4:6" x14ac:dyDescent="0.3">
      <c r="D365" s="25"/>
      <c r="F365" s="25"/>
    </row>
    <row r="366" spans="4:6" x14ac:dyDescent="0.3">
      <c r="D366" s="25"/>
      <c r="F366" s="25"/>
    </row>
    <row r="367" spans="4:6" x14ac:dyDescent="0.3">
      <c r="D367" s="25"/>
      <c r="F367" s="25"/>
    </row>
    <row r="368" spans="4:6" x14ac:dyDescent="0.3">
      <c r="D368" s="25"/>
      <c r="F368" s="25"/>
    </row>
    <row r="369" spans="4:6" x14ac:dyDescent="0.3">
      <c r="D369" s="25"/>
      <c r="F369" s="25"/>
    </row>
    <row r="370" spans="4:6" x14ac:dyDescent="0.3">
      <c r="D370" s="25"/>
      <c r="F370" s="25"/>
    </row>
    <row r="371" spans="4:6" x14ac:dyDescent="0.3">
      <c r="D371" s="25"/>
      <c r="F371" s="25"/>
    </row>
    <row r="372" spans="4:6" x14ac:dyDescent="0.3">
      <c r="D372" s="25"/>
      <c r="F372" s="25"/>
    </row>
    <row r="373" spans="4:6" x14ac:dyDescent="0.3">
      <c r="D373" s="25"/>
      <c r="F373" s="25"/>
    </row>
    <row r="374" spans="4:6" x14ac:dyDescent="0.3">
      <c r="D374" s="25"/>
      <c r="F374" s="25"/>
    </row>
    <row r="375" spans="4:6" x14ac:dyDescent="0.3">
      <c r="D375" s="25"/>
      <c r="F375" s="25"/>
    </row>
    <row r="376" spans="4:6" x14ac:dyDescent="0.3">
      <c r="D376" s="25"/>
      <c r="F376" s="25"/>
    </row>
    <row r="377" spans="4:6" x14ac:dyDescent="0.3">
      <c r="D377" s="25"/>
      <c r="F377" s="25"/>
    </row>
    <row r="378" spans="4:6" x14ac:dyDescent="0.3">
      <c r="D378" s="25"/>
      <c r="F378" s="25"/>
    </row>
    <row r="379" spans="4:6" x14ac:dyDescent="0.3">
      <c r="D379" s="25"/>
      <c r="F379" s="25"/>
    </row>
    <row r="380" spans="4:6" x14ac:dyDescent="0.3">
      <c r="D380" s="25"/>
      <c r="F380" s="25"/>
    </row>
    <row r="381" spans="4:6" x14ac:dyDescent="0.3">
      <c r="D381" s="25"/>
      <c r="F381" s="25"/>
    </row>
    <row r="382" spans="4:6" x14ac:dyDescent="0.3">
      <c r="D382" s="25"/>
      <c r="F382" s="25"/>
    </row>
    <row r="383" spans="4:6" x14ac:dyDescent="0.3">
      <c r="D383" s="25"/>
      <c r="F383" s="25"/>
    </row>
    <row r="384" spans="4:6" x14ac:dyDescent="0.3">
      <c r="D384" s="25"/>
      <c r="F384" s="25"/>
    </row>
    <row r="385" spans="4:6" x14ac:dyDescent="0.3">
      <c r="D385" s="25"/>
      <c r="F385" s="25"/>
    </row>
    <row r="386" spans="4:6" x14ac:dyDescent="0.3">
      <c r="D386" s="25"/>
      <c r="F386" s="25"/>
    </row>
    <row r="387" spans="4:6" x14ac:dyDescent="0.3">
      <c r="D387" s="25"/>
      <c r="F387" s="25"/>
    </row>
    <row r="388" spans="4:6" x14ac:dyDescent="0.3">
      <c r="D388" s="25"/>
      <c r="F388" s="25"/>
    </row>
    <row r="389" spans="4:6" x14ac:dyDescent="0.3">
      <c r="D389" s="25"/>
      <c r="F389" s="25"/>
    </row>
    <row r="390" spans="4:6" x14ac:dyDescent="0.3">
      <c r="D390" s="25"/>
      <c r="F390" s="25"/>
    </row>
    <row r="391" spans="4:6" x14ac:dyDescent="0.3">
      <c r="D391" s="25"/>
      <c r="F391" s="25"/>
    </row>
    <row r="392" spans="4:6" x14ac:dyDescent="0.3">
      <c r="D392" s="25"/>
      <c r="F392" s="25"/>
    </row>
    <row r="393" spans="4:6" x14ac:dyDescent="0.3">
      <c r="D393" s="25"/>
      <c r="F393" s="25"/>
    </row>
    <row r="394" spans="4:6" x14ac:dyDescent="0.3">
      <c r="D394" s="25"/>
      <c r="F394" s="25"/>
    </row>
    <row r="395" spans="4:6" x14ac:dyDescent="0.3">
      <c r="D395" s="25"/>
      <c r="F395" s="25"/>
    </row>
    <row r="396" spans="4:6" x14ac:dyDescent="0.3">
      <c r="D396" s="25"/>
      <c r="F396" s="25"/>
    </row>
    <row r="397" spans="4:6" x14ac:dyDescent="0.3">
      <c r="D397" s="25"/>
      <c r="F397" s="25"/>
    </row>
    <row r="398" spans="4:6" x14ac:dyDescent="0.3">
      <c r="D398" s="25"/>
      <c r="F398" s="25"/>
    </row>
    <row r="399" spans="4:6" x14ac:dyDescent="0.3">
      <c r="D399" s="25"/>
      <c r="F399" s="25"/>
    </row>
    <row r="400" spans="4:6" x14ac:dyDescent="0.3">
      <c r="D400" s="25"/>
      <c r="F400" s="25"/>
    </row>
    <row r="401" spans="4:6" x14ac:dyDescent="0.3">
      <c r="D401" s="25"/>
      <c r="F401" s="25"/>
    </row>
    <row r="402" spans="4:6" x14ac:dyDescent="0.3">
      <c r="D402" s="25"/>
      <c r="F402" s="25"/>
    </row>
    <row r="403" spans="4:6" x14ac:dyDescent="0.3">
      <c r="D403" s="25"/>
      <c r="F403" s="25"/>
    </row>
    <row r="404" spans="4:6" x14ac:dyDescent="0.3">
      <c r="D404" s="25"/>
      <c r="F404" s="25"/>
    </row>
    <row r="405" spans="4:6" x14ac:dyDescent="0.3">
      <c r="D405" s="25"/>
      <c r="F405" s="25"/>
    </row>
    <row r="406" spans="4:6" x14ac:dyDescent="0.3">
      <c r="D406" s="25"/>
      <c r="F406" s="25"/>
    </row>
    <row r="407" spans="4:6" x14ac:dyDescent="0.3">
      <c r="D407" s="25"/>
      <c r="F407" s="25"/>
    </row>
    <row r="408" spans="4:6" x14ac:dyDescent="0.3">
      <c r="D408" s="25"/>
      <c r="F408" s="25"/>
    </row>
    <row r="409" spans="4:6" x14ac:dyDescent="0.3">
      <c r="D409" s="25"/>
      <c r="F409" s="25"/>
    </row>
    <row r="410" spans="4:6" x14ac:dyDescent="0.3">
      <c r="D410" s="25"/>
      <c r="F410" s="25"/>
    </row>
    <row r="411" spans="4:6" x14ac:dyDescent="0.3">
      <c r="D411" s="25"/>
      <c r="F411" s="25"/>
    </row>
    <row r="412" spans="4:6" x14ac:dyDescent="0.3">
      <c r="D412" s="25"/>
      <c r="F412" s="25"/>
    </row>
    <row r="413" spans="4:6" x14ac:dyDescent="0.3">
      <c r="D413" s="25"/>
      <c r="F413" s="25"/>
    </row>
    <row r="414" spans="4:6" x14ac:dyDescent="0.3">
      <c r="D414" s="25"/>
      <c r="F414" s="25"/>
    </row>
    <row r="415" spans="4:6" x14ac:dyDescent="0.3">
      <c r="D415" s="25"/>
      <c r="F415" s="25"/>
    </row>
    <row r="416" spans="4:6" x14ac:dyDescent="0.3">
      <c r="D416" s="25"/>
      <c r="F416" s="25"/>
    </row>
    <row r="417" spans="4:6" x14ac:dyDescent="0.3">
      <c r="D417" s="25"/>
      <c r="F417" s="25"/>
    </row>
    <row r="418" spans="4:6" x14ac:dyDescent="0.3">
      <c r="D418" s="25"/>
      <c r="F418" s="25"/>
    </row>
    <row r="419" spans="4:6" x14ac:dyDescent="0.3">
      <c r="D419" s="25"/>
      <c r="F419" s="25"/>
    </row>
    <row r="420" spans="4:6" x14ac:dyDescent="0.3">
      <c r="D420" s="25"/>
      <c r="F420" s="25"/>
    </row>
    <row r="421" spans="4:6" x14ac:dyDescent="0.3">
      <c r="D421" s="25"/>
      <c r="F421" s="25"/>
    </row>
    <row r="422" spans="4:6" x14ac:dyDescent="0.3">
      <c r="D422" s="25"/>
      <c r="F422" s="25"/>
    </row>
    <row r="423" spans="4:6" x14ac:dyDescent="0.3">
      <c r="D423" s="25"/>
      <c r="F423" s="25"/>
    </row>
    <row r="424" spans="4:6" x14ac:dyDescent="0.3">
      <c r="D424" s="25"/>
      <c r="F424" s="25"/>
    </row>
    <row r="425" spans="4:6" x14ac:dyDescent="0.3">
      <c r="D425" s="25"/>
      <c r="F425" s="25"/>
    </row>
    <row r="426" spans="4:6" x14ac:dyDescent="0.3">
      <c r="D426" s="25"/>
      <c r="F426" s="25"/>
    </row>
    <row r="427" spans="4:6" x14ac:dyDescent="0.3">
      <c r="D427" s="25"/>
      <c r="F427" s="25"/>
    </row>
    <row r="428" spans="4:6" x14ac:dyDescent="0.3">
      <c r="D428" s="25"/>
      <c r="F428" s="25"/>
    </row>
    <row r="429" spans="4:6" x14ac:dyDescent="0.3">
      <c r="D429" s="25"/>
      <c r="F429" s="25"/>
    </row>
    <row r="430" spans="4:6" x14ac:dyDescent="0.3">
      <c r="D430" s="25"/>
      <c r="F430" s="25"/>
    </row>
    <row r="431" spans="4:6" x14ac:dyDescent="0.3">
      <c r="D431" s="25"/>
      <c r="F431" s="25"/>
    </row>
    <row r="432" spans="4:6" x14ac:dyDescent="0.3">
      <c r="D432" s="25"/>
      <c r="F432" s="25"/>
    </row>
    <row r="433" spans="4:6" x14ac:dyDescent="0.3">
      <c r="D433" s="25"/>
      <c r="F433" s="25"/>
    </row>
    <row r="434" spans="4:6" x14ac:dyDescent="0.3">
      <c r="D434" s="25"/>
      <c r="F434" s="25"/>
    </row>
    <row r="435" spans="4:6" x14ac:dyDescent="0.3">
      <c r="D435" s="25"/>
      <c r="F435" s="25"/>
    </row>
    <row r="436" spans="4:6" x14ac:dyDescent="0.3">
      <c r="D436" s="25"/>
      <c r="F436" s="25"/>
    </row>
    <row r="437" spans="4:6" x14ac:dyDescent="0.3">
      <c r="D437" s="25"/>
      <c r="F437" s="25"/>
    </row>
    <row r="438" spans="4:6" x14ac:dyDescent="0.3">
      <c r="D438" s="25"/>
      <c r="F438" s="25"/>
    </row>
    <row r="439" spans="4:6" x14ac:dyDescent="0.3">
      <c r="D439" s="25"/>
      <c r="F439" s="25"/>
    </row>
    <row r="440" spans="4:6" x14ac:dyDescent="0.3">
      <c r="D440" s="25"/>
      <c r="F440" s="25"/>
    </row>
    <row r="441" spans="4:6" x14ac:dyDescent="0.3">
      <c r="D441" s="25"/>
      <c r="F441" s="25"/>
    </row>
    <row r="442" spans="4:6" x14ac:dyDescent="0.3">
      <c r="D442" s="25"/>
      <c r="F442" s="25"/>
    </row>
    <row r="443" spans="4:6" x14ac:dyDescent="0.3">
      <c r="D443" s="25"/>
      <c r="F443" s="25"/>
    </row>
    <row r="444" spans="4:6" x14ac:dyDescent="0.3">
      <c r="D444" s="25"/>
      <c r="F444" s="25"/>
    </row>
    <row r="445" spans="4:6" x14ac:dyDescent="0.3">
      <c r="D445" s="25"/>
      <c r="F445" s="25"/>
    </row>
    <row r="446" spans="4:6" x14ac:dyDescent="0.3">
      <c r="D446" s="25"/>
      <c r="F446" s="25"/>
    </row>
    <row r="447" spans="4:6" x14ac:dyDescent="0.3">
      <c r="D447" s="25"/>
      <c r="F447" s="25"/>
    </row>
    <row r="448" spans="4:6" x14ac:dyDescent="0.3">
      <c r="D448" s="25"/>
      <c r="F448" s="25"/>
    </row>
    <row r="449" spans="4:6" x14ac:dyDescent="0.3">
      <c r="D449" s="25"/>
      <c r="F449" s="25"/>
    </row>
    <row r="450" spans="4:6" x14ac:dyDescent="0.3">
      <c r="D450" s="25"/>
      <c r="F450" s="25"/>
    </row>
    <row r="451" spans="4:6" x14ac:dyDescent="0.3">
      <c r="D451" s="25"/>
      <c r="F451" s="25"/>
    </row>
    <row r="452" spans="4:6" x14ac:dyDescent="0.3">
      <c r="D452" s="25"/>
      <c r="F452" s="25"/>
    </row>
    <row r="453" spans="4:6" x14ac:dyDescent="0.3">
      <c r="D453" s="25"/>
      <c r="F453" s="25"/>
    </row>
    <row r="454" spans="4:6" x14ac:dyDescent="0.3">
      <c r="D454" s="25"/>
      <c r="F454" s="25"/>
    </row>
    <row r="455" spans="4:6" x14ac:dyDescent="0.3">
      <c r="D455" s="25"/>
      <c r="F455" s="25"/>
    </row>
    <row r="456" spans="4:6" x14ac:dyDescent="0.3">
      <c r="D456" s="25"/>
      <c r="F456" s="25"/>
    </row>
    <row r="457" spans="4:6" x14ac:dyDescent="0.3">
      <c r="D457" s="25"/>
      <c r="F457" s="25"/>
    </row>
    <row r="458" spans="4:6" x14ac:dyDescent="0.3">
      <c r="D458" s="25"/>
      <c r="F458" s="25"/>
    </row>
    <row r="459" spans="4:6" x14ac:dyDescent="0.3">
      <c r="D459" s="25"/>
      <c r="F459" s="25"/>
    </row>
    <row r="460" spans="4:6" x14ac:dyDescent="0.3">
      <c r="D460" s="25"/>
      <c r="F460" s="25"/>
    </row>
    <row r="461" spans="4:6" x14ac:dyDescent="0.3">
      <c r="D461" s="25"/>
      <c r="F461" s="25"/>
    </row>
    <row r="462" spans="4:6" x14ac:dyDescent="0.3">
      <c r="D462" s="25"/>
      <c r="F462" s="25"/>
    </row>
    <row r="463" spans="4:6" x14ac:dyDescent="0.3">
      <c r="D463" s="25"/>
      <c r="F463" s="25"/>
    </row>
    <row r="464" spans="4:6" x14ac:dyDescent="0.3">
      <c r="D464" s="25"/>
      <c r="F464" s="25"/>
    </row>
    <row r="465" spans="4:6" x14ac:dyDescent="0.3">
      <c r="D465" s="25"/>
      <c r="F465" s="25"/>
    </row>
    <row r="466" spans="4:6" x14ac:dyDescent="0.3">
      <c r="D466" s="25"/>
      <c r="F466" s="25"/>
    </row>
    <row r="467" spans="4:6" x14ac:dyDescent="0.3">
      <c r="D467" s="25"/>
      <c r="F467" s="25"/>
    </row>
    <row r="468" spans="4:6" x14ac:dyDescent="0.3">
      <c r="D468" s="25"/>
      <c r="F468" s="25"/>
    </row>
  </sheetData>
  <sheetProtection algorithmName="SHA-512" hashValue="asNpVtcOFeflqdH9mbiiWZeEuARZutHyE+0cmbqg4D8rt0QdHnGElA3f/4K8yPEZ4qqHOKZ/gICfFH5chFGagw==" saltValue="xmijy3E8t4NOAO3F4ASc5A==" spinCount="100000" sheet="1" selectLockedCells="1"/>
  <mergeCells count="182">
    <mergeCell ref="A1:C4"/>
    <mergeCell ref="D1:H4"/>
    <mergeCell ref="A5:H54"/>
    <mergeCell ref="E273:E277"/>
    <mergeCell ref="E280:E284"/>
    <mergeCell ref="G75:G79"/>
    <mergeCell ref="G117:G121"/>
    <mergeCell ref="G168:G172"/>
    <mergeCell ref="G196:G200"/>
    <mergeCell ref="G224:G228"/>
    <mergeCell ref="E252:E256"/>
    <mergeCell ref="E259:E263"/>
    <mergeCell ref="E266:E270"/>
    <mergeCell ref="E231:E235"/>
    <mergeCell ref="E238:E242"/>
    <mergeCell ref="E245:E249"/>
    <mergeCell ref="E210:E214"/>
    <mergeCell ref="E217:E221"/>
    <mergeCell ref="E224:E228"/>
    <mergeCell ref="E189:E193"/>
    <mergeCell ref="E196:E200"/>
    <mergeCell ref="E203:E207"/>
    <mergeCell ref="E168:E172"/>
    <mergeCell ref="E175:E179"/>
    <mergeCell ref="H75:H79"/>
    <mergeCell ref="A75:A79"/>
    <mergeCell ref="A82:A86"/>
    <mergeCell ref="A89:A93"/>
    <mergeCell ref="A96:A100"/>
    <mergeCell ref="A103:A107"/>
    <mergeCell ref="G82:G86"/>
    <mergeCell ref="H82:H86"/>
    <mergeCell ref="E89:E93"/>
    <mergeCell ref="G89:G93"/>
    <mergeCell ref="E103:E107"/>
    <mergeCell ref="E75:E79"/>
    <mergeCell ref="E82:E86"/>
    <mergeCell ref="E96:E100"/>
    <mergeCell ref="B75:B79"/>
    <mergeCell ref="B82:B86"/>
    <mergeCell ref="B89:B93"/>
    <mergeCell ref="B96:B100"/>
    <mergeCell ref="B103:B107"/>
    <mergeCell ref="H89:H93"/>
    <mergeCell ref="G96:G100"/>
    <mergeCell ref="H96:H100"/>
    <mergeCell ref="G103:G107"/>
    <mergeCell ref="H103:H107"/>
    <mergeCell ref="G280:G284"/>
    <mergeCell ref="H280:H284"/>
    <mergeCell ref="B203:B207"/>
    <mergeCell ref="F280:F284"/>
    <mergeCell ref="F238:F242"/>
    <mergeCell ref="A110:A114"/>
    <mergeCell ref="A117:A121"/>
    <mergeCell ref="A124:A128"/>
    <mergeCell ref="A147:A151"/>
    <mergeCell ref="A154:A158"/>
    <mergeCell ref="A238:A242"/>
    <mergeCell ref="H238:H242"/>
    <mergeCell ref="G245:G249"/>
    <mergeCell ref="H245:H249"/>
    <mergeCell ref="B210:B214"/>
    <mergeCell ref="B259:B263"/>
    <mergeCell ref="B266:B270"/>
    <mergeCell ref="B273:B277"/>
    <mergeCell ref="G273:G277"/>
    <mergeCell ref="H273:H277"/>
    <mergeCell ref="H252:H256"/>
    <mergeCell ref="H259:H263"/>
    <mergeCell ref="G266:G270"/>
    <mergeCell ref="B110:B114"/>
    <mergeCell ref="G110:G114"/>
    <mergeCell ref="H110:H114"/>
    <mergeCell ref="H203:H207"/>
    <mergeCell ref="G210:G214"/>
    <mergeCell ref="H196:H200"/>
    <mergeCell ref="H161:H165"/>
    <mergeCell ref="H117:H121"/>
    <mergeCell ref="G124:G128"/>
    <mergeCell ref="H124:H128"/>
    <mergeCell ref="H131:H136"/>
    <mergeCell ref="H175:H179"/>
    <mergeCell ref="G182:G186"/>
    <mergeCell ref="H182:H186"/>
    <mergeCell ref="G189:G193"/>
    <mergeCell ref="H189:H193"/>
    <mergeCell ref="H139:H144"/>
    <mergeCell ref="G147:G151"/>
    <mergeCell ref="H147:H151"/>
    <mergeCell ref="G154:G158"/>
    <mergeCell ref="H168:H172"/>
    <mergeCell ref="G175:G179"/>
    <mergeCell ref="G203:G207"/>
    <mergeCell ref="H210:H214"/>
    <mergeCell ref="G217:G221"/>
    <mergeCell ref="H217:H221"/>
    <mergeCell ref="B175:B179"/>
    <mergeCell ref="B182:B186"/>
    <mergeCell ref="B189:B193"/>
    <mergeCell ref="B196:B200"/>
    <mergeCell ref="E140:E144"/>
    <mergeCell ref="F140:F144"/>
    <mergeCell ref="F147:F151"/>
    <mergeCell ref="F161:F165"/>
    <mergeCell ref="F168:F172"/>
    <mergeCell ref="F175:F179"/>
    <mergeCell ref="F182:F186"/>
    <mergeCell ref="E182:E186"/>
    <mergeCell ref="E147:E151"/>
    <mergeCell ref="E161:E165"/>
    <mergeCell ref="B117:B121"/>
    <mergeCell ref="B124:B128"/>
    <mergeCell ref="B168:B172"/>
    <mergeCell ref="H266:H270"/>
    <mergeCell ref="G252:G256"/>
    <mergeCell ref="G259:G263"/>
    <mergeCell ref="G132:G136"/>
    <mergeCell ref="H224:H228"/>
    <mergeCell ref="G231:G235"/>
    <mergeCell ref="H231:H235"/>
    <mergeCell ref="G238:G242"/>
    <mergeCell ref="B161:B165"/>
    <mergeCell ref="E154:E158"/>
    <mergeCell ref="B131:B135"/>
    <mergeCell ref="B147:B151"/>
    <mergeCell ref="B154:B158"/>
    <mergeCell ref="G140:G144"/>
    <mergeCell ref="F245:F249"/>
    <mergeCell ref="F252:F256"/>
    <mergeCell ref="F259:F263"/>
    <mergeCell ref="F266:F270"/>
    <mergeCell ref="F154:F158"/>
    <mergeCell ref="H154:H158"/>
    <mergeCell ref="G161:G165"/>
    <mergeCell ref="F75:F79"/>
    <mergeCell ref="F82:F86"/>
    <mergeCell ref="F89:F93"/>
    <mergeCell ref="F96:F100"/>
    <mergeCell ref="F103:F107"/>
    <mergeCell ref="F110:F114"/>
    <mergeCell ref="F117:F121"/>
    <mergeCell ref="F124:F128"/>
    <mergeCell ref="E132:E136"/>
    <mergeCell ref="F132:F136"/>
    <mergeCell ref="E124:E128"/>
    <mergeCell ref="E110:E114"/>
    <mergeCell ref="E117:E121"/>
    <mergeCell ref="A168:A172"/>
    <mergeCell ref="A132:A136"/>
    <mergeCell ref="A140:A144"/>
    <mergeCell ref="F273:F277"/>
    <mergeCell ref="A273:A277"/>
    <mergeCell ref="A175:A179"/>
    <mergeCell ref="A182:A186"/>
    <mergeCell ref="A189:A193"/>
    <mergeCell ref="A196:A200"/>
    <mergeCell ref="A161:A165"/>
    <mergeCell ref="A203:A207"/>
    <mergeCell ref="A210:A214"/>
    <mergeCell ref="A217:A221"/>
    <mergeCell ref="A224:A228"/>
    <mergeCell ref="A231:A235"/>
    <mergeCell ref="A280:A284"/>
    <mergeCell ref="B280:B284"/>
    <mergeCell ref="B217:B221"/>
    <mergeCell ref="B224:B228"/>
    <mergeCell ref="B231:B235"/>
    <mergeCell ref="B238:B242"/>
    <mergeCell ref="B245:B249"/>
    <mergeCell ref="F189:F193"/>
    <mergeCell ref="F196:F200"/>
    <mergeCell ref="F203:F207"/>
    <mergeCell ref="F210:F214"/>
    <mergeCell ref="F217:F221"/>
    <mergeCell ref="F224:F228"/>
    <mergeCell ref="F231:F235"/>
    <mergeCell ref="A245:A249"/>
    <mergeCell ref="A252:A256"/>
    <mergeCell ref="A259:A263"/>
    <mergeCell ref="A266:A270"/>
    <mergeCell ref="B252:B25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958EC5B-ACBF-48F0-933D-05B591AE40FA}">
          <x14:formula1>
            <xm:f>Scale!$B$5:$B$8</xm:f>
          </x14:formula1>
          <xm:sqref>F75:F79 F266:F270 F273:F277 F82:F86 F89:F93 F96:F100 F103:F107 F110:F114 F117:F121 F132:F136 F140:F144 F147:F151 F154:F158 F161:F165 F168:F172 F175:F179 F182:F186 F189:F193 F196:F200 F203:F207 F210:F214 F217:F221 F224:F228 F231:F235 F238:F242 F245:F249 F252:F256 F259:F263 F124:F128 F280:F284</xm:sqref>
        </x14:dataValidation>
        <x14:dataValidation type="list" allowBlank="1" showInputMessage="1" showErrorMessage="1" xr:uid="{FC4E9A7F-907B-4F79-AFD0-F684E23F2DD1}">
          <x14:formula1>
            <xm:f>Scale!$F$5:$F$9</xm:f>
          </x14:formula1>
          <xm:sqref>E75:E79 E266:E270 E273:E277 E82:E86 E89:E93 E96:E100 E103:E107 E110:E114 E117:E121 E132:E136 E140:E144 E147:E151 E154:E158 E161:E165 E168:E172 E175:E179 E182:E186 E189:E193 E196:E200 E203:E207 E210:E214 E217:E221 E224:E228 E231:E235 E238:E242 E245:E249 E252:E256 E259:E263 E124:E128 E280:E284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617BC-8D96-4240-900C-4BE0CCED17FD}">
  <sheetPr codeName="Sheet2">
    <tabColor rgb="FFFFC000"/>
    <pageSetUpPr fitToPage="1"/>
  </sheetPr>
  <dimension ref="A1:P70"/>
  <sheetViews>
    <sheetView topLeftCell="C1" zoomScale="72" zoomScaleNormal="100" workbookViewId="0">
      <selection activeCell="C22" sqref="C22"/>
    </sheetView>
  </sheetViews>
  <sheetFormatPr defaultRowHeight="14.4" x14ac:dyDescent="0.3"/>
  <cols>
    <col min="1" max="2" width="11.21875" hidden="1" customWidth="1"/>
    <col min="3" max="3" width="9.88671875" customWidth="1"/>
    <col min="4" max="4" width="6.77734375" style="12" customWidth="1"/>
    <col min="5" max="5" width="42.21875" customWidth="1"/>
    <col min="6" max="6" width="12.6640625" customWidth="1"/>
    <col min="7" max="7" width="18.77734375" customWidth="1"/>
    <col min="8" max="8" width="14.21875" style="3" customWidth="1"/>
    <col min="9" max="9" width="57.21875" style="6" customWidth="1"/>
  </cols>
  <sheetData>
    <row r="1" spans="1:9" ht="18" x14ac:dyDescent="0.35">
      <c r="C1" s="21" t="s">
        <v>97</v>
      </c>
    </row>
    <row r="2" spans="1:9" ht="23.4" x14ac:dyDescent="0.45">
      <c r="C2" s="22"/>
    </row>
    <row r="3" spans="1:9" ht="23.4" x14ac:dyDescent="0.45">
      <c r="C3" s="22"/>
    </row>
    <row r="4" spans="1:9" ht="17.850000000000001" customHeight="1" x14ac:dyDescent="0.35">
      <c r="D4" s="2" t="s">
        <v>27</v>
      </c>
      <c r="E4" s="14"/>
      <c r="F4" s="14"/>
      <c r="G4" s="14"/>
      <c r="H4" s="15"/>
    </row>
    <row r="5" spans="1:9" ht="17.850000000000001" customHeight="1" x14ac:dyDescent="0.35">
      <c r="D5" s="2" t="s">
        <v>28</v>
      </c>
      <c r="E5" s="14"/>
      <c r="F5" s="14"/>
      <c r="G5" s="14"/>
      <c r="H5" s="15"/>
    </row>
    <row r="6" spans="1:9" ht="17.850000000000001" customHeight="1" x14ac:dyDescent="0.35">
      <c r="D6" s="2" t="s">
        <v>95</v>
      </c>
      <c r="E6" s="14"/>
      <c r="F6" s="14"/>
      <c r="G6" s="14"/>
      <c r="H6" s="15"/>
    </row>
    <row r="7" spans="1:9" ht="18" x14ac:dyDescent="0.35">
      <c r="D7" s="2" t="s">
        <v>94</v>
      </c>
      <c r="E7" s="14"/>
      <c r="F7" s="14"/>
      <c r="G7" s="14"/>
      <c r="H7" s="15"/>
    </row>
    <row r="8" spans="1:9" ht="18" x14ac:dyDescent="0.35">
      <c r="D8" s="2" t="s">
        <v>26</v>
      </c>
      <c r="E8" s="14"/>
      <c r="F8" s="14"/>
      <c r="G8" s="14"/>
      <c r="H8" s="16"/>
    </row>
    <row r="9" spans="1:9" ht="18" x14ac:dyDescent="0.35">
      <c r="B9" s="19"/>
      <c r="D9" s="2" t="s">
        <v>93</v>
      </c>
      <c r="E9" s="12"/>
      <c r="F9" s="12"/>
      <c r="G9" s="12"/>
      <c r="H9" s="15"/>
    </row>
    <row r="10" spans="1:9" ht="18" x14ac:dyDescent="0.35">
      <c r="D10" s="2" t="s">
        <v>96</v>
      </c>
      <c r="H10" s="18"/>
    </row>
    <row r="11" spans="1:9" ht="18" x14ac:dyDescent="0.35">
      <c r="D11" s="2"/>
      <c r="H11" s="18"/>
    </row>
    <row r="13" spans="1:9" ht="18" x14ac:dyDescent="0.35">
      <c r="A13" s="19" t="s">
        <v>83</v>
      </c>
      <c r="B13" s="19" t="s">
        <v>44</v>
      </c>
      <c r="C13" s="19" t="s">
        <v>25</v>
      </c>
      <c r="D13" s="19" t="s">
        <v>24</v>
      </c>
      <c r="E13" s="19" t="s">
        <v>19</v>
      </c>
      <c r="F13" s="19" t="s">
        <v>135</v>
      </c>
      <c r="G13" s="19" t="s">
        <v>173</v>
      </c>
      <c r="H13" s="19" t="s">
        <v>39</v>
      </c>
      <c r="I13" s="20" t="s">
        <v>20</v>
      </c>
    </row>
    <row r="14" spans="1:9" x14ac:dyDescent="0.3">
      <c r="B14" s="9"/>
      <c r="C14">
        <v>1</v>
      </c>
      <c r="D14" s="13" t="s">
        <v>45</v>
      </c>
      <c r="E14" t="s">
        <v>82</v>
      </c>
      <c r="F14" s="3">
        <f>VLOOKUP($C14,Survey!$A$74:$F$284,5,0)</f>
        <v>0</v>
      </c>
      <c r="G14" s="3">
        <f>VLOOKUP($C14,Survey!$A$74:$F$284,6,0)</f>
        <v>0</v>
      </c>
      <c r="H14" s="17" t="e">
        <f t="shared" ref="H14:H43" si="0">+F14+VLOOKUP(G14,response,2,0)</f>
        <v>#N/A</v>
      </c>
      <c r="I14" s="7"/>
    </row>
    <row r="15" spans="1:9" x14ac:dyDescent="0.3">
      <c r="A15">
        <v>18</v>
      </c>
      <c r="B15">
        <v>5.0999999999999996</v>
      </c>
      <c r="C15">
        <f>+C14+1</f>
        <v>2</v>
      </c>
      <c r="D15" s="12" t="s">
        <v>62</v>
      </c>
      <c r="E15" t="s">
        <v>12</v>
      </c>
      <c r="F15" s="3">
        <f>VLOOKUP($C15,Survey!$A$74:$F$284,5,0)</f>
        <v>0</v>
      </c>
      <c r="G15" s="3">
        <f>VLOOKUP($C15,Survey!$A$74:$F$284,6,0)</f>
        <v>0</v>
      </c>
      <c r="H15" s="17" t="e">
        <f t="shared" si="0"/>
        <v>#N/A</v>
      </c>
      <c r="I15" s="8"/>
    </row>
    <row r="16" spans="1:9" x14ac:dyDescent="0.3">
      <c r="A16">
        <v>19</v>
      </c>
      <c r="B16">
        <v>5.2</v>
      </c>
      <c r="C16">
        <f t="shared" ref="C16:C43" si="1">+C15+1</f>
        <v>3</v>
      </c>
      <c r="D16" s="12" t="s">
        <v>63</v>
      </c>
      <c r="E16" t="s">
        <v>13</v>
      </c>
      <c r="F16" s="3">
        <f>VLOOKUP(C16,Survey!$A$74:$F$284,5,0)</f>
        <v>0</v>
      </c>
      <c r="G16" s="3">
        <f>VLOOKUP($C16,Survey!$A$74:$F$284,6,0)</f>
        <v>0</v>
      </c>
      <c r="H16" s="17" t="e">
        <f t="shared" si="0"/>
        <v>#N/A</v>
      </c>
      <c r="I16" s="8"/>
    </row>
    <row r="17" spans="1:9" x14ac:dyDescent="0.3">
      <c r="A17">
        <v>20</v>
      </c>
      <c r="B17">
        <v>5.3</v>
      </c>
      <c r="C17">
        <f t="shared" si="1"/>
        <v>4</v>
      </c>
      <c r="D17" s="12" t="s">
        <v>64</v>
      </c>
      <c r="E17" t="s">
        <v>14</v>
      </c>
      <c r="F17" s="3">
        <f>VLOOKUP(C17,Survey!$A$74:$F$284,5,0)</f>
        <v>0</v>
      </c>
      <c r="G17" s="3">
        <f>VLOOKUP($C17,Survey!$A$74:$F$284,6,0)</f>
        <v>0</v>
      </c>
      <c r="H17" s="17" t="e">
        <f t="shared" si="0"/>
        <v>#N/A</v>
      </c>
      <c r="I17" s="8"/>
    </row>
    <row r="18" spans="1:9" x14ac:dyDescent="0.3">
      <c r="A18">
        <v>21</v>
      </c>
      <c r="B18">
        <v>5.4</v>
      </c>
      <c r="C18">
        <f t="shared" si="1"/>
        <v>5</v>
      </c>
      <c r="D18" s="12" t="s">
        <v>65</v>
      </c>
      <c r="E18" t="s">
        <v>15</v>
      </c>
      <c r="F18" s="3">
        <f>VLOOKUP(C18,Survey!$A$74:$F$284,5,0)</f>
        <v>0</v>
      </c>
      <c r="G18" s="3">
        <f>VLOOKUP($C18,Survey!$A$74:$F$284,6,0)</f>
        <v>0</v>
      </c>
      <c r="H18" s="17" t="e">
        <f t="shared" si="0"/>
        <v>#N/A</v>
      </c>
      <c r="I18" s="8"/>
    </row>
    <row r="19" spans="1:9" x14ac:dyDescent="0.3">
      <c r="A19">
        <v>11</v>
      </c>
      <c r="B19">
        <v>6.1</v>
      </c>
      <c r="C19">
        <f t="shared" si="1"/>
        <v>6</v>
      </c>
      <c r="D19" s="12" t="s">
        <v>46</v>
      </c>
      <c r="E19" t="s">
        <v>7</v>
      </c>
      <c r="F19" s="3">
        <f>VLOOKUP(C19,Survey!$A$74:$F$284,5,0)</f>
        <v>0</v>
      </c>
      <c r="G19" s="3">
        <f>VLOOKUP($C19,Survey!$A$74:$F$284,6,0)</f>
        <v>0</v>
      </c>
      <c r="H19" s="17" t="e">
        <f t="shared" si="0"/>
        <v>#N/A</v>
      </c>
      <c r="I19" s="8"/>
    </row>
    <row r="20" spans="1:9" x14ac:dyDescent="0.3">
      <c r="A20">
        <v>12</v>
      </c>
      <c r="B20">
        <v>6.2</v>
      </c>
      <c r="C20">
        <f t="shared" si="1"/>
        <v>7</v>
      </c>
      <c r="D20" s="12" t="s">
        <v>47</v>
      </c>
      <c r="E20" t="s">
        <v>8</v>
      </c>
      <c r="F20" s="3">
        <f>VLOOKUP(C20,Survey!$A$74:$F$284,5,0)</f>
        <v>0</v>
      </c>
      <c r="G20" s="3">
        <f>VLOOKUP($C20,Survey!$A$74:$F$284,6,0)</f>
        <v>0</v>
      </c>
      <c r="H20" s="17" t="e">
        <f t="shared" si="0"/>
        <v>#N/A</v>
      </c>
      <c r="I20" s="8"/>
    </row>
    <row r="21" spans="1:9" x14ac:dyDescent="0.3">
      <c r="A21">
        <v>22</v>
      </c>
      <c r="B21" s="4" t="s">
        <v>42</v>
      </c>
      <c r="C21">
        <f t="shared" si="1"/>
        <v>8</v>
      </c>
      <c r="D21" s="12" t="s">
        <v>48</v>
      </c>
      <c r="E21" t="s">
        <v>16</v>
      </c>
      <c r="F21" s="3">
        <f>VLOOKUP(C21,Survey!$A$74:$F$284,5,0)</f>
        <v>0</v>
      </c>
      <c r="G21" s="3">
        <f>VLOOKUP($C21,Survey!$A$74:$F$284,6,0)</f>
        <v>0</v>
      </c>
      <c r="H21" s="17" t="e">
        <f t="shared" si="0"/>
        <v>#N/A</v>
      </c>
      <c r="I21" s="8"/>
    </row>
    <row r="22" spans="1:9" x14ac:dyDescent="0.3">
      <c r="A22">
        <v>23</v>
      </c>
      <c r="B22" s="4" t="s">
        <v>41</v>
      </c>
      <c r="C22">
        <f t="shared" si="1"/>
        <v>9</v>
      </c>
      <c r="D22" s="12" t="s">
        <v>66</v>
      </c>
      <c r="E22" t="s">
        <v>17</v>
      </c>
      <c r="F22" s="3">
        <f>VLOOKUP(C22,Survey!$A$74:$F$284,5,0)</f>
        <v>0</v>
      </c>
      <c r="G22" s="3">
        <f>VLOOKUP($C22,Survey!$A$74:$F$284,6,0)</f>
        <v>0</v>
      </c>
      <c r="H22" s="17" t="e">
        <f t="shared" si="0"/>
        <v>#N/A</v>
      </c>
      <c r="I22" s="8"/>
    </row>
    <row r="23" spans="1:9" x14ac:dyDescent="0.3">
      <c r="A23">
        <v>24</v>
      </c>
      <c r="B23" s="5" t="s">
        <v>40</v>
      </c>
      <c r="C23">
        <f t="shared" si="1"/>
        <v>10</v>
      </c>
      <c r="D23" s="12" t="s">
        <v>67</v>
      </c>
      <c r="E23" t="s">
        <v>18</v>
      </c>
      <c r="F23" s="3">
        <f>VLOOKUP(C23,Survey!$A$74:$F$284,5,0)</f>
        <v>0</v>
      </c>
      <c r="G23" s="3">
        <f>VLOOKUP($C23,Survey!$A$74:$F$284,6,0)</f>
        <v>0</v>
      </c>
      <c r="H23" s="17" t="e">
        <f t="shared" si="0"/>
        <v>#N/A</v>
      </c>
      <c r="I23" s="8"/>
    </row>
    <row r="24" spans="1:9" x14ac:dyDescent="0.3">
      <c r="A24">
        <v>25</v>
      </c>
      <c r="B24">
        <v>8.1</v>
      </c>
      <c r="C24">
        <f t="shared" si="1"/>
        <v>11</v>
      </c>
      <c r="D24" s="12" t="s">
        <v>49</v>
      </c>
      <c r="E24" t="s">
        <v>23</v>
      </c>
      <c r="F24" s="3">
        <f>VLOOKUP(C24,Survey!$A$74:$F$284,5,0)</f>
        <v>0</v>
      </c>
      <c r="G24" s="3">
        <f>VLOOKUP($C24,Survey!$A$74:$F$284,6,0)</f>
        <v>0</v>
      </c>
      <c r="H24" s="17" t="e">
        <f t="shared" si="0"/>
        <v>#N/A</v>
      </c>
      <c r="I24" s="8"/>
    </row>
    <row r="25" spans="1:9" x14ac:dyDescent="0.3">
      <c r="A25">
        <v>13</v>
      </c>
      <c r="B25" s="4" t="s">
        <v>43</v>
      </c>
      <c r="C25">
        <f t="shared" si="1"/>
        <v>12</v>
      </c>
      <c r="D25" s="12" t="s">
        <v>50</v>
      </c>
      <c r="E25" t="s">
        <v>22</v>
      </c>
      <c r="F25" s="3">
        <f>VLOOKUP(C25,Survey!$A$74:$F$284,5,0)</f>
        <v>0</v>
      </c>
      <c r="G25" s="3">
        <f>VLOOKUP($C25,Survey!$A$74:$F$284,6,0)</f>
        <v>0</v>
      </c>
      <c r="H25" s="17" t="e">
        <f t="shared" si="0"/>
        <v>#N/A</v>
      </c>
      <c r="I25" s="8"/>
    </row>
    <row r="26" spans="1:9" x14ac:dyDescent="0.3">
      <c r="A26">
        <v>1</v>
      </c>
      <c r="B26" s="4" t="s">
        <v>32</v>
      </c>
      <c r="C26">
        <f t="shared" si="1"/>
        <v>13</v>
      </c>
      <c r="D26" s="12" t="s">
        <v>68</v>
      </c>
      <c r="E26" t="s">
        <v>0</v>
      </c>
      <c r="F26" s="3">
        <f>VLOOKUP(C26,Survey!$A$74:$F$284,5,0)</f>
        <v>0</v>
      </c>
      <c r="G26" s="3">
        <f>VLOOKUP($C26,Survey!$A$74:$F$284,6,0)</f>
        <v>0</v>
      </c>
      <c r="H26" s="17" t="e">
        <f t="shared" si="0"/>
        <v>#N/A</v>
      </c>
      <c r="I26" s="8"/>
    </row>
    <row r="27" spans="1:9" x14ac:dyDescent="0.3">
      <c r="A27">
        <v>2</v>
      </c>
      <c r="B27" s="4" t="s">
        <v>33</v>
      </c>
      <c r="C27">
        <f t="shared" si="1"/>
        <v>14</v>
      </c>
      <c r="D27" s="12" t="s">
        <v>69</v>
      </c>
      <c r="E27" t="s">
        <v>1</v>
      </c>
      <c r="F27" s="3">
        <f>VLOOKUP(C27,Survey!$A$74:$F$284,5,0)</f>
        <v>0</v>
      </c>
      <c r="G27" s="3">
        <f>VLOOKUP($C27,Survey!$A$74:$F$284,6,0)</f>
        <v>0</v>
      </c>
      <c r="H27" s="17" t="e">
        <f t="shared" si="0"/>
        <v>#N/A</v>
      </c>
      <c r="I27" s="8"/>
    </row>
    <row r="28" spans="1:9" x14ac:dyDescent="0.3">
      <c r="A28">
        <v>3</v>
      </c>
      <c r="B28" s="4" t="s">
        <v>34</v>
      </c>
      <c r="C28">
        <f t="shared" si="1"/>
        <v>15</v>
      </c>
      <c r="D28" s="12" t="s">
        <v>70</v>
      </c>
      <c r="E28" t="s">
        <v>2</v>
      </c>
      <c r="F28" s="3">
        <f>VLOOKUP(C28,Survey!$A$74:$F$284,5,0)</f>
        <v>0</v>
      </c>
      <c r="G28" s="3">
        <f>VLOOKUP($C28,Survey!$A$74:$F$284,6,0)</f>
        <v>0</v>
      </c>
      <c r="H28" s="17" t="e">
        <f t="shared" si="0"/>
        <v>#N/A</v>
      </c>
      <c r="I28" s="8"/>
    </row>
    <row r="29" spans="1:9" x14ac:dyDescent="0.3">
      <c r="A29">
        <v>4</v>
      </c>
      <c r="B29" s="4" t="s">
        <v>35</v>
      </c>
      <c r="C29">
        <f t="shared" si="1"/>
        <v>16</v>
      </c>
      <c r="D29" s="12" t="s">
        <v>71</v>
      </c>
      <c r="E29" t="s">
        <v>29</v>
      </c>
      <c r="F29" s="3">
        <f>VLOOKUP(C29,Survey!$A$74:$F$284,5,0)</f>
        <v>0</v>
      </c>
      <c r="G29" s="3">
        <f>VLOOKUP($C29,Survey!$A$74:$F$284,6,0)</f>
        <v>0</v>
      </c>
      <c r="H29" s="17" t="e">
        <f t="shared" si="0"/>
        <v>#N/A</v>
      </c>
      <c r="I29" s="8"/>
    </row>
    <row r="30" spans="1:9" x14ac:dyDescent="0.3">
      <c r="A30">
        <v>5</v>
      </c>
      <c r="B30" s="4" t="s">
        <v>36</v>
      </c>
      <c r="C30">
        <f t="shared" si="1"/>
        <v>17</v>
      </c>
      <c r="D30" s="12" t="s">
        <v>72</v>
      </c>
      <c r="E30" t="s">
        <v>30</v>
      </c>
      <c r="F30" s="3">
        <f>VLOOKUP(C30,Survey!$A$74:$F$284,5,0)</f>
        <v>0</v>
      </c>
      <c r="G30" s="3">
        <f>VLOOKUP($C30,Survey!$A$74:$F$284,6,0)</f>
        <v>0</v>
      </c>
      <c r="H30" s="17" t="e">
        <f t="shared" si="0"/>
        <v>#N/A</v>
      </c>
      <c r="I30" s="8"/>
    </row>
    <row r="31" spans="1:9" x14ac:dyDescent="0.3">
      <c r="A31">
        <v>6</v>
      </c>
      <c r="B31" s="4" t="s">
        <v>37</v>
      </c>
      <c r="C31">
        <f t="shared" si="1"/>
        <v>18</v>
      </c>
      <c r="D31" s="12" t="s">
        <v>73</v>
      </c>
      <c r="E31" t="s">
        <v>31</v>
      </c>
      <c r="F31" s="3">
        <f>VLOOKUP(C31,Survey!$A$74:$F$284,5,0)</f>
        <v>0</v>
      </c>
      <c r="G31" s="3">
        <f>VLOOKUP($C31,Survey!$A$74:$F$284,6,0)</f>
        <v>0</v>
      </c>
      <c r="H31" s="17" t="e">
        <f t="shared" si="0"/>
        <v>#N/A</v>
      </c>
      <c r="I31" s="8"/>
    </row>
    <row r="32" spans="1:9" x14ac:dyDescent="0.3">
      <c r="A32">
        <v>7</v>
      </c>
      <c r="B32" s="4" t="s">
        <v>38</v>
      </c>
      <c r="C32">
        <f t="shared" si="1"/>
        <v>19</v>
      </c>
      <c r="D32" s="12" t="s">
        <v>74</v>
      </c>
      <c r="E32" t="s">
        <v>3</v>
      </c>
      <c r="F32" s="3">
        <f>VLOOKUP(C32,Survey!$A$74:$F$284,5,0)</f>
        <v>0</v>
      </c>
      <c r="G32" s="3">
        <f>VLOOKUP($C32,Survey!$A$74:$F$284,6,0)</f>
        <v>0</v>
      </c>
      <c r="H32" s="17" t="e">
        <f t="shared" si="0"/>
        <v>#N/A</v>
      </c>
      <c r="I32" s="8"/>
    </row>
    <row r="33" spans="1:9" x14ac:dyDescent="0.3">
      <c r="A33">
        <v>8</v>
      </c>
      <c r="B33">
        <v>2.1</v>
      </c>
      <c r="C33">
        <f t="shared" si="1"/>
        <v>20</v>
      </c>
      <c r="D33" s="12" t="s">
        <v>75</v>
      </c>
      <c r="E33" t="s">
        <v>4</v>
      </c>
      <c r="F33" s="3">
        <f>VLOOKUP(C33,Survey!$A$74:$F$284,5,0)</f>
        <v>0</v>
      </c>
      <c r="G33" s="3">
        <f>VLOOKUP($C33,Survey!$A$74:$F$284,6,0)</f>
        <v>0</v>
      </c>
      <c r="H33" s="17" t="e">
        <f t="shared" si="0"/>
        <v>#N/A</v>
      </c>
      <c r="I33" s="8"/>
    </row>
    <row r="34" spans="1:9" x14ac:dyDescent="0.3">
      <c r="A34">
        <v>9</v>
      </c>
      <c r="B34">
        <v>2.2000000000000002</v>
      </c>
      <c r="C34">
        <f t="shared" si="1"/>
        <v>21</v>
      </c>
      <c r="D34" s="12" t="s">
        <v>76</v>
      </c>
      <c r="E34" t="s">
        <v>5</v>
      </c>
      <c r="F34" s="3">
        <f>VLOOKUP(C34,Survey!$A$74:$F$284,5,0)</f>
        <v>0</v>
      </c>
      <c r="G34" s="3">
        <f>VLOOKUP($C34,Survey!$A$74:$F$284,6,0)</f>
        <v>0</v>
      </c>
      <c r="H34" s="17" t="e">
        <f t="shared" si="0"/>
        <v>#N/A</v>
      </c>
      <c r="I34" s="8"/>
    </row>
    <row r="35" spans="1:9" x14ac:dyDescent="0.3">
      <c r="A35">
        <v>10</v>
      </c>
      <c r="B35">
        <v>2.2999999999999998</v>
      </c>
      <c r="C35">
        <f t="shared" si="1"/>
        <v>22</v>
      </c>
      <c r="D35" s="12" t="s">
        <v>77</v>
      </c>
      <c r="E35" t="s">
        <v>6</v>
      </c>
      <c r="F35" s="3">
        <f>VLOOKUP(C35,Survey!$A$74:$F$284,5,0)</f>
        <v>0</v>
      </c>
      <c r="G35" s="3">
        <f>VLOOKUP($C35,Survey!$A$74:$F$284,6,0)</f>
        <v>0</v>
      </c>
      <c r="H35" s="17" t="e">
        <f t="shared" si="0"/>
        <v>#N/A</v>
      </c>
      <c r="I35" s="8"/>
    </row>
    <row r="36" spans="1:9" x14ac:dyDescent="0.3">
      <c r="A36">
        <v>14</v>
      </c>
      <c r="B36">
        <v>4.0999999999999996</v>
      </c>
      <c r="C36">
        <f t="shared" si="1"/>
        <v>23</v>
      </c>
      <c r="D36" s="12" t="s">
        <v>78</v>
      </c>
      <c r="E36" t="s">
        <v>9</v>
      </c>
      <c r="F36" s="3">
        <f>VLOOKUP(C36,Survey!$A$74:$F$284,5,0)</f>
        <v>0</v>
      </c>
      <c r="G36" s="3">
        <f>VLOOKUP($C36,Survey!$A$74:$F$284,6,0)</f>
        <v>0</v>
      </c>
      <c r="H36" s="17" t="e">
        <f t="shared" si="0"/>
        <v>#N/A</v>
      </c>
      <c r="I36" s="8"/>
    </row>
    <row r="37" spans="1:9" x14ac:dyDescent="0.3">
      <c r="A37">
        <v>15</v>
      </c>
      <c r="B37">
        <v>4.2</v>
      </c>
      <c r="C37">
        <f t="shared" si="1"/>
        <v>24</v>
      </c>
      <c r="D37" s="12" t="s">
        <v>79</v>
      </c>
      <c r="E37" t="s">
        <v>10</v>
      </c>
      <c r="F37" s="3">
        <f>VLOOKUP(C37,Survey!$A$74:$F$284,5,0)</f>
        <v>0</v>
      </c>
      <c r="G37" s="3">
        <f>VLOOKUP($C37,Survey!$A$74:$F$284,6,0)</f>
        <v>0</v>
      </c>
      <c r="H37" s="17" t="e">
        <f t="shared" si="0"/>
        <v>#N/A</v>
      </c>
      <c r="I37" s="8"/>
    </row>
    <row r="38" spans="1:9" x14ac:dyDescent="0.3">
      <c r="A38">
        <v>16</v>
      </c>
      <c r="B38">
        <v>4.3</v>
      </c>
      <c r="C38">
        <f t="shared" si="1"/>
        <v>25</v>
      </c>
      <c r="D38" s="12" t="s">
        <v>80</v>
      </c>
      <c r="E38" t="s">
        <v>11</v>
      </c>
      <c r="F38" s="3">
        <f>VLOOKUP(C38,Survey!$A$74:$F$284,5,0)</f>
        <v>0</v>
      </c>
      <c r="G38" s="3">
        <f>VLOOKUP($C38,Survey!$A$74:$F$284,6,0)</f>
        <v>0</v>
      </c>
      <c r="H38" s="17" t="e">
        <f t="shared" si="0"/>
        <v>#N/A</v>
      </c>
      <c r="I38" s="8"/>
    </row>
    <row r="39" spans="1:9" x14ac:dyDescent="0.3">
      <c r="A39">
        <v>17</v>
      </c>
      <c r="B39">
        <v>4.4000000000000004</v>
      </c>
      <c r="C39">
        <f t="shared" si="1"/>
        <v>26</v>
      </c>
      <c r="D39" s="12" t="s">
        <v>81</v>
      </c>
      <c r="E39" t="s">
        <v>21</v>
      </c>
      <c r="F39" s="3">
        <f>VLOOKUP(C39,Survey!$A$74:$F$284,5,0)</f>
        <v>0</v>
      </c>
      <c r="G39" s="3">
        <f>VLOOKUP($C39,Survey!$A$74:$F$284,6,0)</f>
        <v>0</v>
      </c>
      <c r="H39" s="17" t="e">
        <f t="shared" si="0"/>
        <v>#N/A</v>
      </c>
      <c r="I39" s="8"/>
    </row>
    <row r="40" spans="1:9" x14ac:dyDescent="0.3">
      <c r="C40">
        <f t="shared" si="1"/>
        <v>27</v>
      </c>
      <c r="D40" s="12" t="s">
        <v>89</v>
      </c>
      <c r="E40" t="s">
        <v>85</v>
      </c>
      <c r="F40" s="3">
        <f>VLOOKUP(C40,Survey!$A$74:$F$284,5,0)</f>
        <v>0</v>
      </c>
      <c r="G40" s="3">
        <f>VLOOKUP($C40,Survey!$A$74:$F$284,6,0)</f>
        <v>0</v>
      </c>
      <c r="H40" s="17" t="e">
        <f t="shared" si="0"/>
        <v>#N/A</v>
      </c>
      <c r="I40" s="8"/>
    </row>
    <row r="41" spans="1:9" x14ac:dyDescent="0.3">
      <c r="C41">
        <f t="shared" si="1"/>
        <v>28</v>
      </c>
      <c r="D41" s="12" t="s">
        <v>90</v>
      </c>
      <c r="E41" t="s">
        <v>86</v>
      </c>
      <c r="F41" s="3">
        <f>VLOOKUP(C41,Survey!$A$74:$F$284,5,0)</f>
        <v>0</v>
      </c>
      <c r="G41" s="3">
        <f>VLOOKUP($C41,Survey!$A$74:$F$284,6,0)</f>
        <v>0</v>
      </c>
      <c r="H41" s="17" t="e">
        <f t="shared" si="0"/>
        <v>#N/A</v>
      </c>
      <c r="I41" s="8"/>
    </row>
    <row r="42" spans="1:9" x14ac:dyDescent="0.3">
      <c r="C42">
        <f t="shared" si="1"/>
        <v>29</v>
      </c>
      <c r="D42" s="12" t="s">
        <v>91</v>
      </c>
      <c r="E42" t="s">
        <v>87</v>
      </c>
      <c r="F42" s="3">
        <f>VLOOKUP(C42,Survey!$A$74:$F$284,5,0)</f>
        <v>0</v>
      </c>
      <c r="G42" s="3">
        <f>VLOOKUP($C42,Survey!$A$74:$F$284,6,0)</f>
        <v>0</v>
      </c>
      <c r="H42" s="17" t="e">
        <f t="shared" si="0"/>
        <v>#N/A</v>
      </c>
      <c r="I42" s="8"/>
    </row>
    <row r="43" spans="1:9" x14ac:dyDescent="0.3">
      <c r="C43">
        <f t="shared" si="1"/>
        <v>30</v>
      </c>
      <c r="D43" s="12" t="s">
        <v>92</v>
      </c>
      <c r="E43" t="s">
        <v>88</v>
      </c>
      <c r="F43" s="3">
        <f>VLOOKUP(C43,Survey!$A$74:$F$284,5,0)</f>
        <v>0</v>
      </c>
      <c r="G43" s="3">
        <f>VLOOKUP($C43,Survey!$A$74:$F$284,6,0)</f>
        <v>0</v>
      </c>
      <c r="H43" s="17" t="e">
        <f t="shared" si="0"/>
        <v>#N/A</v>
      </c>
      <c r="I43" s="8"/>
    </row>
    <row r="44" spans="1:9" x14ac:dyDescent="0.3">
      <c r="I44" s="8"/>
    </row>
    <row r="47" spans="1:9" x14ac:dyDescent="0.3">
      <c r="E47" s="9" t="s">
        <v>51</v>
      </c>
      <c r="F47" s="9"/>
      <c r="G47" s="9"/>
      <c r="H47" s="10" t="s">
        <v>52</v>
      </c>
    </row>
    <row r="48" spans="1:9" x14ac:dyDescent="0.3">
      <c r="E48" t="s">
        <v>53</v>
      </c>
      <c r="H48" s="23" t="e">
        <f>+H14</f>
        <v>#N/A</v>
      </c>
    </row>
    <row r="49" spans="5:16" x14ac:dyDescent="0.3">
      <c r="E49" t="s">
        <v>54</v>
      </c>
      <c r="H49" s="11" t="e">
        <f>AVERAGE(H15:H18)</f>
        <v>#N/A</v>
      </c>
    </row>
    <row r="50" spans="5:16" x14ac:dyDescent="0.3">
      <c r="E50" t="s">
        <v>55</v>
      </c>
      <c r="H50" s="11" t="e">
        <f>AVERAGE(H19:H23)</f>
        <v>#N/A</v>
      </c>
    </row>
    <row r="51" spans="5:16" x14ac:dyDescent="0.3">
      <c r="E51" t="s">
        <v>56</v>
      </c>
      <c r="H51" s="11" t="e">
        <f>AVERAGE(H24:H25)</f>
        <v>#N/A</v>
      </c>
    </row>
    <row r="52" spans="5:16" x14ac:dyDescent="0.3">
      <c r="E52" t="s">
        <v>57</v>
      </c>
      <c r="H52" s="11" t="e">
        <f>AVERAGE(H26:H28)</f>
        <v>#N/A</v>
      </c>
    </row>
    <row r="53" spans="5:16" x14ac:dyDescent="0.3">
      <c r="E53" t="s">
        <v>58</v>
      </c>
      <c r="H53" s="11" t="e">
        <f>AVERAGE(H29:H32)</f>
        <v>#N/A</v>
      </c>
    </row>
    <row r="54" spans="5:16" x14ac:dyDescent="0.3">
      <c r="E54" t="s">
        <v>59</v>
      </c>
      <c r="H54" s="11" t="e">
        <f>AVERAGE(H33:H35)</f>
        <v>#N/A</v>
      </c>
    </row>
    <row r="55" spans="5:16" x14ac:dyDescent="0.3">
      <c r="E55" t="s">
        <v>60</v>
      </c>
      <c r="H55" s="11" t="e">
        <f>AVERAGE(H36:H39)</f>
        <v>#N/A</v>
      </c>
    </row>
    <row r="56" spans="5:16" x14ac:dyDescent="0.3">
      <c r="E56" t="s">
        <v>84</v>
      </c>
      <c r="H56" s="23" t="e">
        <f>AVERAGE(H40:H41)</f>
        <v>#N/A</v>
      </c>
    </row>
    <row r="57" spans="5:16" x14ac:dyDescent="0.3">
      <c r="E57" t="s">
        <v>61</v>
      </c>
      <c r="H57" s="23" t="e">
        <f>AVERAGE(H42:H43)</f>
        <v>#N/A</v>
      </c>
    </row>
    <row r="60" spans="5:16" x14ac:dyDescent="0.3">
      <c r="J60" s="1"/>
      <c r="K60" s="1"/>
      <c r="L60" s="1"/>
      <c r="M60" s="1"/>
      <c r="N60" s="1"/>
      <c r="O60" s="1"/>
      <c r="P60" s="1"/>
    </row>
    <row r="61" spans="5:16" x14ac:dyDescent="0.3">
      <c r="H61"/>
    </row>
    <row r="62" spans="5:16" x14ac:dyDescent="0.3">
      <c r="H62"/>
    </row>
    <row r="63" spans="5:16" x14ac:dyDescent="0.3">
      <c r="H63"/>
    </row>
    <row r="64" spans="5:16" x14ac:dyDescent="0.3">
      <c r="H64"/>
    </row>
    <row r="65" spans="8:8" x14ac:dyDescent="0.3">
      <c r="H65"/>
    </row>
    <row r="66" spans="8:8" x14ac:dyDescent="0.3">
      <c r="H66"/>
    </row>
    <row r="67" spans="8:8" x14ac:dyDescent="0.3">
      <c r="H67"/>
    </row>
    <row r="68" spans="8:8" x14ac:dyDescent="0.3">
      <c r="H68"/>
    </row>
    <row r="69" spans="8:8" x14ac:dyDescent="0.3">
      <c r="H69"/>
    </row>
    <row r="70" spans="8:8" x14ac:dyDescent="0.3">
      <c r="H70"/>
    </row>
  </sheetData>
  <sortState xmlns:xlrd2="http://schemas.microsoft.com/office/spreadsheetml/2017/richdata2" ref="E48:H54">
    <sortCondition ref="E50"/>
  </sortState>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3FF5-5A00-4E73-B576-228A54BDEB35}">
  <dimension ref="B3:F9"/>
  <sheetViews>
    <sheetView workbookViewId="0">
      <selection activeCell="F5" sqref="F5:F9"/>
    </sheetView>
  </sheetViews>
  <sheetFormatPr defaultRowHeight="14.4" x14ac:dyDescent="0.3"/>
  <cols>
    <col min="2" max="2" width="21.44140625" bestFit="1" customWidth="1"/>
  </cols>
  <sheetData>
    <row r="3" spans="2:6" ht="15" thickBot="1" x14ac:dyDescent="0.35"/>
    <row r="4" spans="2:6" ht="28.8" x14ac:dyDescent="0.3">
      <c r="B4" s="40" t="s">
        <v>168</v>
      </c>
      <c r="F4" t="s">
        <v>174</v>
      </c>
    </row>
    <row r="5" spans="2:6" x14ac:dyDescent="0.3">
      <c r="B5" t="s">
        <v>169</v>
      </c>
      <c r="C5">
        <v>0</v>
      </c>
      <c r="F5">
        <v>1</v>
      </c>
    </row>
    <row r="6" spans="2:6" x14ac:dyDescent="0.3">
      <c r="B6" t="s">
        <v>170</v>
      </c>
      <c r="C6">
        <v>0.25</v>
      </c>
      <c r="F6">
        <v>2</v>
      </c>
    </row>
    <row r="7" spans="2:6" x14ac:dyDescent="0.3">
      <c r="B7" t="s">
        <v>171</v>
      </c>
      <c r="C7">
        <v>0.5</v>
      </c>
      <c r="F7">
        <v>3</v>
      </c>
    </row>
    <row r="8" spans="2:6" x14ac:dyDescent="0.3">
      <c r="B8" t="s">
        <v>172</v>
      </c>
      <c r="C8">
        <v>0.75</v>
      </c>
      <c r="F8">
        <v>4</v>
      </c>
    </row>
    <row r="9" spans="2:6" x14ac:dyDescent="0.3">
      <c r="F9">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793B8CE46015478CC376C1F209EBD2" ma:contentTypeVersion="13" ma:contentTypeDescription="Create a new document." ma:contentTypeScope="" ma:versionID="8d21bf663cdce7696421c2af18c66ced">
  <xsd:schema xmlns:xsd="http://www.w3.org/2001/XMLSchema" xmlns:xs="http://www.w3.org/2001/XMLSchema" xmlns:p="http://schemas.microsoft.com/office/2006/metadata/properties" xmlns:ns2="0ebf3ff9-0a31-45f3-8765-cc4a6fffa792" xmlns:ns3="211930b0-2383-45d7-a0a5-a60380b9e030" targetNamespace="http://schemas.microsoft.com/office/2006/metadata/properties" ma:root="true" ma:fieldsID="46888daa197d05cf2f0aae79f3fcc395" ns2:_="" ns3:_="">
    <xsd:import namespace="0ebf3ff9-0a31-45f3-8765-cc4a6fffa792"/>
    <xsd:import namespace="211930b0-2383-45d7-a0a5-a60380b9e0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f3ff9-0a31-45f3-8765-cc4a6fffa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a16b3ea-9d40-41b0-bfbd-2e1e68c6b5e4"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1930b0-2383-45d7-a0a5-a60380b9e03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bf3ff9-0a31-45f3-8765-cc4a6fffa7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41FEE8-6FE0-420E-8601-1BE125A97F41}"/>
</file>

<file path=customXml/itemProps2.xml><?xml version="1.0" encoding="utf-8"?>
<ds:datastoreItem xmlns:ds="http://schemas.openxmlformats.org/officeDocument/2006/customXml" ds:itemID="{D91CFC1E-9410-49C5-9BCC-18BBA2906D18}"/>
</file>

<file path=customXml/itemProps3.xml><?xml version="1.0" encoding="utf-8"?>
<ds:datastoreItem xmlns:ds="http://schemas.openxmlformats.org/officeDocument/2006/customXml" ds:itemID="{C9A721B8-1367-4F00-AFCE-1C9164AA5C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Survey</vt:lpstr>
      <vt:lpstr>Results</vt:lpstr>
      <vt:lpstr>Scale</vt:lpstr>
      <vt:lpstr>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Edgerton</dc:creator>
  <cp:lastModifiedBy>David Edgerton | APV Valuers &amp; Asset Management</cp:lastModifiedBy>
  <cp:lastPrinted>2018-08-17T00:26:13Z</cp:lastPrinted>
  <dcterms:created xsi:type="dcterms:W3CDTF">2018-08-16T05:12:19Z</dcterms:created>
  <dcterms:modified xsi:type="dcterms:W3CDTF">2024-01-05T04:23:42Z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0x01010064793B8CE46015478CC376C1F209EBD2</vt:lpwstr>
  </property>
</Properties>
</file>